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2100" windowWidth="19320" windowHeight="9540" tabRatio="932" activeTab="2"/>
  </bookViews>
  <sheets>
    <sheet name="Naslovna" sheetId="1" r:id="rId1"/>
    <sheet name="Uvjeti" sheetId="29" r:id="rId2"/>
    <sheet name="troškovnik" sheetId="4" r:id="rId3"/>
  </sheets>
  <definedNames>
    <definedName name="_xlnm.Print_Area" localSheetId="2">troškovnik!$A$1:$K$285</definedName>
  </definedNames>
  <calcPr calcId="145621"/>
</workbook>
</file>

<file path=xl/calcChain.xml><?xml version="1.0" encoding="utf-8"?>
<calcChain xmlns="http://schemas.openxmlformats.org/spreadsheetml/2006/main">
  <c r="K248" i="4" l="1"/>
  <c r="K249" i="4"/>
  <c r="K247" i="4"/>
  <c r="K220" i="4"/>
  <c r="K221" i="4"/>
  <c r="K222" i="4"/>
  <c r="K223" i="4"/>
  <c r="K224" i="4"/>
  <c r="K225" i="4"/>
  <c r="K226" i="4"/>
  <c r="K227" i="4"/>
  <c r="K228" i="4"/>
  <c r="K229" i="4"/>
  <c r="K230" i="4"/>
  <c r="K231" i="4"/>
  <c r="K232" i="4"/>
  <c r="K233" i="4"/>
  <c r="K234" i="4"/>
  <c r="K219" i="4"/>
  <c r="K182" i="4"/>
  <c r="K183" i="4"/>
  <c r="K184" i="4"/>
  <c r="K185" i="4"/>
  <c r="K186" i="4"/>
  <c r="K187" i="4"/>
  <c r="K188" i="4"/>
  <c r="K189" i="4"/>
  <c r="K190" i="4"/>
  <c r="K191" i="4"/>
  <c r="K192" i="4"/>
  <c r="K193" i="4"/>
  <c r="K194" i="4"/>
  <c r="K195" i="4"/>
  <c r="K196" i="4"/>
  <c r="K197" i="4"/>
  <c r="K198" i="4"/>
  <c r="K199" i="4"/>
  <c r="K200" i="4"/>
  <c r="K201" i="4"/>
  <c r="K202" i="4"/>
  <c r="K203" i="4"/>
  <c r="K204" i="4"/>
  <c r="K181" i="4"/>
  <c r="K161" i="4"/>
  <c r="K162" i="4"/>
  <c r="K163" i="4"/>
  <c r="K160" i="4"/>
  <c r="K138" i="4"/>
  <c r="K139" i="4"/>
  <c r="K140" i="4"/>
  <c r="K141" i="4"/>
  <c r="K142" i="4"/>
  <c r="K143" i="4"/>
  <c r="K144" i="4"/>
  <c r="K145" i="4"/>
  <c r="K146" i="4"/>
  <c r="K147" i="4"/>
  <c r="K137" i="4"/>
  <c r="K120" i="4"/>
  <c r="K121" i="4"/>
  <c r="K122" i="4"/>
  <c r="K123" i="4"/>
  <c r="K119" i="4"/>
  <c r="K103" i="4"/>
  <c r="K104" i="4"/>
  <c r="K105" i="4"/>
  <c r="K102" i="4"/>
  <c r="K83" i="4"/>
  <c r="K84" i="4"/>
  <c r="K85" i="4"/>
  <c r="K86" i="4"/>
  <c r="K87" i="4"/>
  <c r="K88" i="4"/>
  <c r="K82" i="4"/>
  <c r="K52" i="4"/>
  <c r="K53" i="4"/>
  <c r="K54" i="4"/>
  <c r="K55" i="4"/>
  <c r="K56" i="4"/>
  <c r="K57" i="4"/>
  <c r="K58" i="4"/>
  <c r="K59" i="4"/>
  <c r="K60" i="4"/>
  <c r="K61" i="4"/>
  <c r="K62" i="4"/>
  <c r="K63" i="4"/>
  <c r="K64" i="4"/>
  <c r="K65" i="4"/>
  <c r="K66" i="4"/>
  <c r="K67" i="4"/>
  <c r="K51" i="4"/>
  <c r="K11" i="4"/>
  <c r="K12" i="4"/>
  <c r="K13" i="4"/>
  <c r="K14" i="4"/>
  <c r="K15" i="4"/>
  <c r="K16" i="4"/>
  <c r="K17" i="4"/>
  <c r="K18" i="4"/>
  <c r="K19" i="4"/>
  <c r="K20" i="4"/>
  <c r="K21" i="4"/>
  <c r="K22" i="4"/>
  <c r="K23" i="4"/>
  <c r="K24" i="4"/>
  <c r="K25" i="4"/>
  <c r="K26" i="4"/>
  <c r="K27" i="4"/>
  <c r="K28" i="4"/>
  <c r="K29" i="4"/>
  <c r="K30" i="4"/>
  <c r="K31" i="4"/>
  <c r="K32" i="4"/>
  <c r="K33" i="4"/>
  <c r="K34" i="4"/>
  <c r="K35" i="4"/>
  <c r="K10" i="4"/>
  <c r="G143" i="4" l="1"/>
  <c r="G139" i="4"/>
  <c r="F136" i="4"/>
  <c r="J136" i="4" s="1"/>
  <c r="G84" i="4"/>
  <c r="K68" i="4"/>
  <c r="G57" i="4"/>
  <c r="G22" i="4"/>
  <c r="G150" i="4" l="1"/>
  <c r="F269" i="4" s="1"/>
  <c r="G165" i="4" l="1"/>
  <c r="G206" i="4"/>
  <c r="G237" i="4" l="1"/>
  <c r="F275" i="4" s="1"/>
  <c r="F273" i="4" l="1"/>
  <c r="K101" i="4"/>
  <c r="G107" i="4" l="1"/>
  <c r="F265" i="4" s="1"/>
  <c r="G125" i="4"/>
  <c r="F267" i="4" s="1"/>
  <c r="G90" i="4"/>
  <c r="F271" i="4"/>
  <c r="F263" i="4" l="1"/>
  <c r="G71" i="4" l="1"/>
  <c r="F261" i="4" s="1"/>
  <c r="G39" i="4"/>
  <c r="F259" i="4" l="1"/>
  <c r="E49" i="1" s="1"/>
  <c r="F282" i="4" l="1"/>
  <c r="E51" i="1" s="1"/>
  <c r="G253" i="4"/>
  <c r="F277" i="4" s="1"/>
</calcChain>
</file>

<file path=xl/sharedStrings.xml><?xml version="1.0" encoding="utf-8"?>
<sst xmlns="http://schemas.openxmlformats.org/spreadsheetml/2006/main" count="393" uniqueCount="264">
  <si>
    <t>REPUBLIKA HRVATSKA</t>
  </si>
  <si>
    <t>Županija:</t>
  </si>
  <si>
    <t>OIB:</t>
  </si>
  <si>
    <t>Mjesto:</t>
  </si>
  <si>
    <t>Ulica i broj:</t>
  </si>
  <si>
    <t>Tlocrtna površina  (m²):</t>
  </si>
  <si>
    <t>Pozicija stana u objektu:</t>
  </si>
  <si>
    <t>Broj etaža u objektu:</t>
  </si>
  <si>
    <t>Naziv građevine:</t>
  </si>
  <si>
    <t>Komunalna zona:</t>
  </si>
  <si>
    <t>Izvoditelj radova:</t>
  </si>
  <si>
    <t>Oznaka stana:</t>
  </si>
  <si>
    <t>Potpis:</t>
  </si>
  <si>
    <t>Pečat:</t>
  </si>
  <si>
    <t>Ukupna cijena s PDV-om:</t>
  </si>
  <si>
    <t>Opis radova</t>
  </si>
  <si>
    <t>Količina</t>
  </si>
  <si>
    <t>1.</t>
  </si>
  <si>
    <t>1.1.</t>
  </si>
  <si>
    <t>1.2.</t>
  </si>
  <si>
    <t>1.3.</t>
  </si>
  <si>
    <t>1.4.</t>
  </si>
  <si>
    <t>Redni br.</t>
  </si>
  <si>
    <t>Stambeno</t>
  </si>
  <si>
    <t>OPĆI OPIS RUŠENJE I DEMONTAŽA</t>
  </si>
  <si>
    <t>Ukupno
(kn)</t>
  </si>
  <si>
    <t>ZIDARSKI RADOVI</t>
  </si>
  <si>
    <t>OPĆI OPIS ZIDARSKIH RADOVA</t>
  </si>
  <si>
    <t>IZOLATERSKI RADOVI</t>
  </si>
  <si>
    <t>Jed.
Mjera</t>
  </si>
  <si>
    <t>Jed.
Cijena</t>
  </si>
  <si>
    <t>KERAMIČARSKI RADOVI</t>
  </si>
  <si>
    <t>REKAPITULACIJA</t>
  </si>
  <si>
    <t>Ukupna cijena:</t>
  </si>
  <si>
    <t>Opis usvojenih uvjeta radova u sanaciji:</t>
  </si>
  <si>
    <t>- Za svaku izmjenu ili dopunu potrebno je dobiti pismenu suglasnost investitora odnosno naručitelja radova.</t>
  </si>
  <si>
    <t>Opis primopredaje radova:</t>
  </si>
  <si>
    <t>- Primopredajnim zapisnikom utvrđuje se:</t>
  </si>
  <si>
    <t>- Jesu li radovi izvedeni u cijelosti prema ugovoru, troškovniku i pravilima struke.</t>
  </si>
  <si>
    <t>- Odgovara li kvaliteta izvedenih radova ugovorenoj kvaliteti, odnosno koje radove izvoditelj mora o svome trošku dovršiti ili prepraviti.</t>
  </si>
  <si>
    <t>- Definiranje roka otklanjanja nedostataka.</t>
  </si>
  <si>
    <t>- Ukoliko se nedostaci ne otklone u definiranome roku, ugovorne strane su suglasne da se sanacija, odnosno završetak radova izvrši o trošku izvoditelja.</t>
  </si>
  <si>
    <t>Datum:</t>
  </si>
  <si>
    <t>Adresa:</t>
  </si>
  <si>
    <t>- Ukoliko se pojave van troškovnički radovi isti ne mogu biti više od deset posto ukupno ugovorenih radova.</t>
  </si>
  <si>
    <t>- Ukoliko izvoditelj radova uoči dodatne radove, koji nisu navedeni u stavkama troškovnika, dužan je za van troškovničke radove dostavit ponudu, analizu cijena i opis radova koji su potrebni.</t>
  </si>
  <si>
    <t xml:space="preserve">- Izvedba radova treba biti prema nacrtima, općim uvjetima i opisu radova, detaljima i prema pravilima zanata. </t>
  </si>
  <si>
    <t>- Eventualna odstupanja treba prethodno dogovoriti s nadzornim inženjerom i projektantom za svaki pojedini slučaj.</t>
  </si>
  <si>
    <t xml:space="preserve">- Tolerancija mjera izvedenih radova određena su uzancama zanata, odnosno prema odluci projektanta i nadzorne službe. </t>
  </si>
  <si>
    <t>- Rad obuhvaća osim opisanog u troškovniku, još  i prijenose, prijevoz, dizanje, utovar i istovar materijala unutar gradilišta, pripremanje morta i betona, zaštićivanje konstrukcije od štetnih atmosferskih utjecaja, sve pomoćne radove kao: skupljanje rasutog materijala, održavanje čistoće gradilišta.</t>
  </si>
  <si>
    <t>- Primopredaja i konačni obračun izvršiti će ovlašteni predstavnici obiju ugovorenih strana, nakon dovršenja sanacije ili izgradnje.</t>
  </si>
  <si>
    <t>- Sastavni dio troškovnika su sva prava i obveze koje proizlaze iz Zakona o gradnji i Zakona o obveznim odnosima.</t>
  </si>
  <si>
    <t xml:space="preserve">- Za sve radove treba primjenjivati tehničke propise, pravilnike, odredbe, uzance, građ. norme, a upotrijebljeni materijal, koji izvođač dobavlja i ugrađuje, mora odgovarati normama (HRN). </t>
  </si>
  <si>
    <t>- Sva odstupanja od dogovorenih tolerantnih mjera izvoditelj radova je dužan otkloniti o svom trošku. To vrijedi za sve vrste radova, kao što su građevinski, obrtnički i montažerski, opremanje i ostali radovi.</t>
  </si>
  <si>
    <r>
      <rPr>
        <b/>
        <sz val="12"/>
        <color theme="1"/>
        <rFont val="Times New Roman"/>
        <family val="1"/>
        <charset val="238"/>
      </rPr>
      <t>*</t>
    </r>
    <r>
      <rPr>
        <b/>
        <sz val="11"/>
        <color theme="1"/>
        <rFont val="Times New Roman"/>
        <family val="1"/>
        <charset val="238"/>
      </rPr>
      <t xml:space="preserve"> </t>
    </r>
    <r>
      <rPr>
        <sz val="11"/>
        <color theme="1"/>
        <rFont val="Times New Roman"/>
        <family val="1"/>
        <charset val="238"/>
      </rPr>
      <t>Izvoditelj radova u prisutnosti investitora izvršio je pregled lokacije, odnosno potrebnih sanacijskih radova prema dostavljenom troškovniku.</t>
    </r>
  </si>
  <si>
    <t>2.1.</t>
  </si>
  <si>
    <t>2.2.</t>
  </si>
  <si>
    <t>3.1.</t>
  </si>
  <si>
    <t>4.1.</t>
  </si>
  <si>
    <t>6.1.</t>
  </si>
  <si>
    <t>9.1.</t>
  </si>
  <si>
    <t>9.2.</t>
  </si>
  <si>
    <t>8.2.</t>
  </si>
  <si>
    <t>8.1.</t>
  </si>
  <si>
    <t>Ministarstvo branitelja</t>
  </si>
  <si>
    <t>5.1.</t>
  </si>
  <si>
    <t>8.3.</t>
  </si>
  <si>
    <t>Trg Nevenke Topalušić 1, Zagreb</t>
  </si>
  <si>
    <t>2.</t>
  </si>
  <si>
    <t>2.3.</t>
  </si>
  <si>
    <t>2.4.</t>
  </si>
  <si>
    <t>3.</t>
  </si>
  <si>
    <t>4.</t>
  </si>
  <si>
    <t>5.</t>
  </si>
  <si>
    <t>6.</t>
  </si>
  <si>
    <t>7.</t>
  </si>
  <si>
    <t>8.</t>
  </si>
  <si>
    <t>9.</t>
  </si>
  <si>
    <t>7.1.</t>
  </si>
  <si>
    <t>8.4.</t>
  </si>
  <si>
    <t>9.3.</t>
  </si>
  <si>
    <t>9.4.</t>
  </si>
  <si>
    <t>Radove na rušenjima pojedinih dijelova stana izvesti pažljivo. Sačuvati sve konstruktivne elemente u neposrednoj blizini rušenja. Sav iskoristivi materijal posložiti, spremiti i zaštititi. Prije početka radova od nadležnih tijela zatražiti određivanje mjesta za odlaganje, kako ne bi došlo do nepotrebnog preslagivanja istog, na račun i u režiji izvođača. Poduzeti sve radnje osiguranja dijelova koji se ruše ili demontiraju te primjeniti sve Zakonom propisane zaštite na radu.</t>
  </si>
  <si>
    <t>kom</t>
  </si>
  <si>
    <t>m2</t>
  </si>
  <si>
    <t>1.5.</t>
  </si>
  <si>
    <t>1.6.</t>
  </si>
  <si>
    <t>1.7.</t>
  </si>
  <si>
    <t>1.8.</t>
  </si>
  <si>
    <t>komplet</t>
  </si>
  <si>
    <t>1.9.</t>
  </si>
  <si>
    <t>UKUPNO RUŠENJA I DEMONTAŽE :</t>
  </si>
  <si>
    <t>1.  RUŠENJE I DEMONTAŽA</t>
  </si>
  <si>
    <t>2. ZIDARSKI RADOVI</t>
  </si>
  <si>
    <t>U jediničnu cijenu zidarskih radova uračunati sav potreban rad i materijal, sve transporte, zaštitu od atmosferskih utjecaja, korištenje radne skele i sl. Uračunati grubo čišćenje te uklanjanje otpadaka i osiguranje mjera zaštite na radu.Kod izvedbe estriha izvođač je dužan zatražiti od nadzornog inženjera visinske kote, te ih u naravi usaglasiti sa projektnim zadacima.Obavezna provjera isušenosti estriha prije postavljanja podova.Obračun po m3(m2) ugrađenog materijala.</t>
  </si>
  <si>
    <t>Izrada betonske košuljice C 12/15 (tzv.suhi estrih) debljine 5 cm u kupaonici. Košuljica se izvodi preko prethodno izvedene hidroizolacije postojećeg poda. Košuljica mora biti armirana, gornja površina mora biti ravna i obrađena tako da se na nju može izvesti tekući hidroizolacijski premaz i finalna podna obloga. U cijenu uračunati vrijednost svog osnovnog i pomoćnog materijala i rada.</t>
  </si>
  <si>
    <t>Popravak žbuke zidova na mjestima gdje je prethodno skinuta oštećena žbuka te na mjestima novo postavljenih elektro, vodovodnih i kanalizacijskih instalacija. U cijenu uračunati vrijednost svog osnovnog i pomoćnog materijala i rada.</t>
  </si>
  <si>
    <t>m</t>
  </si>
  <si>
    <t>2.5.</t>
  </si>
  <si>
    <t>Dobava i ugradba metalnih pragova unutarnjih vrata širine 1,0 do 1,5 cm. Za odabir konzultirati nadzornog inženjera.</t>
  </si>
  <si>
    <t xml:space="preserve">m </t>
  </si>
  <si>
    <t>2.7.</t>
  </si>
  <si>
    <t>Rabiciranje šliceva nakon postave instalacija sa svim potrebnim materijalom i priborom. Širina šlica do 20 cm.</t>
  </si>
  <si>
    <t>2.8.</t>
  </si>
  <si>
    <t>UKUPNO ZIDARSKI RADOVI :</t>
  </si>
  <si>
    <t>U jediničnu cijenu radova uključiti sav materijal i rad na nabavi i postavljanju materijala. U cijenu uključiti sav spojni materijal. Kod postavljanje metalnih profila na spoju istih sa betonskim ili zidanim elementima obavezno postavljati traku za spriječavanje prijenosa vibracija i zvuka. Sve spojeve ploča obavezno obložiti trakom za spojeve, te prethodno i naknadno ogletati.  Završena površina mora biti spremna za bojanje, bez neravnima na površini. 
Obračun radova po m2 odrađene površine. Sve radove izvesti u skladu sa elaboratom zaštite od požara.</t>
  </si>
  <si>
    <t>OPĆI OPIS IZOLATERSKI RADOVI</t>
  </si>
  <si>
    <t>UKUPNO IZOLATERSKI RADOVI :</t>
  </si>
  <si>
    <t>OPĆI OPIS STOLARSKI RADOVI</t>
  </si>
  <si>
    <t>U jediničnu cijenu uračunati sva pomoćna i osnovna sredstva, materijal i rad potreban za izvedbu radova, osiguranju mjera HTZ i transporta.Nuditi gotov proizvod sa uračunatim rezanjima, prilagođavanju površina gabaritima, spojnim spredstvima . Mjere je potrebno uzeti u naravi.
Obračun po stvarnoj količini ugrađenog materijala. OBRATITI POZORNOST NA UGRADNJU VANJSKOG PROZORA (SISTEM "RAL UGRADNJE").</t>
  </si>
  <si>
    <t>UKUPNO STOLARSKI RADOVI (vanjska i unutarnja stolarija) :</t>
  </si>
  <si>
    <t>OPĆI OPIS KERAMIČARSKI RADOVI</t>
  </si>
  <si>
    <t>U jediničnu cijenu uračunati sva pomoćna i osnovna sredstva, materijal i rad potreban za izvedbu radova, osiguranju mjera HTZ i transporta.Nuditi gotov proizvod sa uračunatim rezanjima, prilagođavanj površina gabaritima, spojnim spredstvima (ljepilo), masama za fugiranje i sl. Uračunati izradu i postavljanje sokla, kutnih letava oko otvora i na vertikalnim spojevima zida i sl.U cijenu uračunati fugiranje svih kuteva (spojeva) keramike, pripadajućim silikonom za fugiranje _x000D_Nuditi samo keramiku I klase, u boji, dezenu i načinu postavljanja (ravno-dijagonalno) te dimenzija pločica po odabiru investitora. Obračun po stvarnoj količini ugrađenog opločanja.</t>
  </si>
  <si>
    <t xml:space="preserve">      podne keramičke pločice</t>
  </si>
  <si>
    <t xml:space="preserve">      sok keramičkih pločica 10 cm</t>
  </si>
  <si>
    <t>UKUPNO KERAMIČARSKI RADOVI :</t>
  </si>
  <si>
    <t xml:space="preserve">Sve zidne površine potrebno je u cijelosti ogletati, fino pobrusiti i isprašiti. Prije nanošenja novih slojeva boje površine je potrebno premazati temeljnim prajmerom. Prije ličenja postojeće stare stolarije i bravarije potrebno je pokrpati oštećena mjesta, površine fino pobrusiti, isprašiti te nanijeti temeljni premaz. U jediničnu cijenu uračunati sva pomoćna i osnovna sredstva, materijal i rad potreban za izvedbu radova, osiguranju mjera HTZ i transporta.Sva bojanja zidova izvesti s jednim temeljnim slojem i dva dekorativna završna premaza u tonu i boji po izboru projektanta. Ličenje stolarije i bravarije je također s jednim temeljnim premazom i dva završna lak premaza. Obračun po stvarnoj količini izvedenih radova.  </t>
  </si>
  <si>
    <t>UKUPNO SOBOSLIKARSKI I LIČILAČKI RADOVI :</t>
  </si>
  <si>
    <t>8.5.</t>
  </si>
  <si>
    <t>U jedininičnu cijenu kompleta uključeni su svi elementi za potpuno funkcioniranje. U jediničnu cijenu su uključeni svi ventili, rozete, pričvrsni pribor, dovod tople i hladne vode 1/2" sve do potpune gotovosti kompleta. U cijenu uračunati sav osnovni i pomoćni materijal i rad. Eventualne razlike obračunati će se prema jediničnim cijenama iz ovog troškovnika. U sve radove uključiti silikoniranje opreme trajnim sanitarnim silikonom u boji sanitarije, na svim spojevima sa zidom i podom.</t>
  </si>
  <si>
    <t>Umivaonik dim. 65x55 cm</t>
  </si>
  <si>
    <t>PONUDA PO KOMPLETIMA</t>
  </si>
  <si>
    <t>9.5.</t>
  </si>
  <si>
    <t>Dobava i ugradba umivaonika I klase, uključivo sa  jednoručnom mješalicom, kutnim ventilima, rozetama, sifonom, fleksibilnim priključnim cijevima i sl.  U cijenu uračunati sav potreban materijal i rad do potpune gotovosti. Komplet.</t>
  </si>
  <si>
    <t>Dobava i ugradba PVC sifona, sa PVC tuljkom i INOX rešetkom 15x15 cm. U cijenu uračunati i odvod od sifona, sa svim štemanjima i krpanjima.Komplet</t>
  </si>
  <si>
    <t>Dobava i ugradba slavine s holender nastavkom za stroj za pranje rublja. U cijenu uračunati dovod i odvod vode, podžbukni ventil s rozetom, slavinu sa ručkom i odvodnu ugradbenu garnituru. U cijenu uračunati sva štemanja i krpanja. Komplet.</t>
  </si>
  <si>
    <t>9.6.</t>
  </si>
  <si>
    <t>9.7.</t>
  </si>
  <si>
    <t>9.8.</t>
  </si>
  <si>
    <t>Dobava i ugradba etažera. Obračun po komadu kompletno montiranog etažera, uključivo sav potreban rad i materijal.</t>
  </si>
  <si>
    <t>Dobava i montaža visokotlačnog električnog bojlera sadržaja 80 l, proizvod kao »Gorenje«, uključivo sav meterijal za zavješanje, sigurnosno-povratni ventil 1/2'', s ugrađenim termostatom, uključivo spoj na pocinčane cijevi 1/2'', s fleksibilnim cijevima, toplu i hladnu vodu te podžbukni ventil 1/2'' s ukrasnom kapom i rozeta na hladnoj vodi.  U stavci obračunati sva potrebna štemanja i krpanja. Komplet</t>
  </si>
  <si>
    <t>UKUPNO VODOVOD I KANALIZACIJA, SANITARNA OPREMA:</t>
  </si>
  <si>
    <t>OPĆI OPIS ELEKTROTEHNIČKIH INSTALACIJA</t>
  </si>
  <si>
    <t>U pojedinim stavkama troškovnika navedeni su mogući tipovi proizvoda, odnosno proizvođača, što je samo preporuka projektanta kao pokazatelj nivoa kvalitete, funkcionalnosti, dizajna i slično, ili preporuka proizilazi iz određenih proračuna. Ponuditelj može ponuditi i drugi proizvod, drugog proizvođača, ako može argumentirati da je jednako vrijedan-kvalitetan, te da osigurava jednako dobre rezultate predviđene projektom, odnosno proračunima . Ponuditelj mora navesti proizvod koji alternativno nudi, te proizvođača tog proizvoda. Stavke troškovnika rađene su po kompletima.</t>
  </si>
  <si>
    <t>Dobava i montaža kupaonskog indikatora s 3 tipke 16A. U cijenu uključen i napojni kabel prosječne dužine 5,00 m  te sva potrebna štemanja za provlačenje novih instalacija, krpanja nakon postavljenih instalacija i svi potrebni radovi i materijali do potpune funkcionalnisti.</t>
  </si>
  <si>
    <t>Dobava i montaža šuko utičnica. U cijenu uključen i napojni kabel prosječne dužine 5,00 m  te sva potrebna štemanja za provlačenje novih instalacija, krpanja nakon postavljenih instalacija i svi potrebni radovi i materijali do potpune funkcionalnisti.</t>
  </si>
  <si>
    <t>Ispitivanje kompletne novoizvedene elektro instalacije te izdavanje atesta ispravnosti.</t>
  </si>
  <si>
    <t>UKUPNO ELEKTROTEHNIČKE INSTALACIJE :</t>
  </si>
  <si>
    <t>RUŠENJE I DEMONTAŽE</t>
  </si>
  <si>
    <t>STOLARSKI RADOVI (vanjska i unutarnja stolarija)</t>
  </si>
  <si>
    <t xml:space="preserve">SOBOSLIKARSKO LIČILAČKI RADOVI </t>
  </si>
  <si>
    <t>INSTALACIJE VODOVODA I KANALIZACIJE TE SANITARNE OPREME</t>
  </si>
  <si>
    <t>ELEKTROTEHNIČKE INSTALACIJE</t>
  </si>
  <si>
    <t>UKUPNO RADOVI S PDV-om :</t>
  </si>
  <si>
    <t>UKUPNO RADOVI NETTO :</t>
  </si>
  <si>
    <t>4.3.</t>
  </si>
  <si>
    <t>Dobava i ugradba držača za ručnike pokraj umivanika i kade, zidna kromirana. Obračun po komadu kompletno montiranog držača, uključivo sav potreban rad i materijal.</t>
  </si>
  <si>
    <t>Dobava i montaža kompleta za tekući sapun s montažom na zid. Obračun po komadu kompletno montiranog držača, uključivo sav potreban rad i materijal.</t>
  </si>
  <si>
    <t>2.9.</t>
  </si>
  <si>
    <t>2.10.</t>
  </si>
  <si>
    <t>3. IZOLATERSKI RADOVI</t>
  </si>
  <si>
    <t>3.2.</t>
  </si>
  <si>
    <t>3.3.</t>
  </si>
  <si>
    <t>4. STOLARSKI RADOVI  (vanjska i unutarnja stolarija)</t>
  </si>
  <si>
    <t xml:space="preserve">5. KERAMIČARSKI RADOVI </t>
  </si>
  <si>
    <t>5.3.</t>
  </si>
  <si>
    <t xml:space="preserve">7. SOBOSLIKARSKO LIČILAČKI RADOVI </t>
  </si>
  <si>
    <t>7.2.</t>
  </si>
  <si>
    <t>8. INSTALACIJE VODOVODA I KANALIZACIJE, SANITARNA OPREMA</t>
  </si>
  <si>
    <t>8.6.</t>
  </si>
  <si>
    <t>8.7.</t>
  </si>
  <si>
    <t>8.8.</t>
  </si>
  <si>
    <t>8.9.</t>
  </si>
  <si>
    <t>8.10.</t>
  </si>
  <si>
    <t>8.11.</t>
  </si>
  <si>
    <t>8.12.</t>
  </si>
  <si>
    <t>9. ELEKTROTEHNIČKE INSTALACIJE</t>
  </si>
  <si>
    <t>OPĆI OPIS INSTALACIJA VODOVODA I KANALIZACIJE I SANITARNE OPREME</t>
  </si>
  <si>
    <t>OPĆI OPIS SOBOSLIKARSKO LIČILAČKI RADOVI</t>
  </si>
  <si>
    <t>ZADARSKA</t>
  </si>
  <si>
    <t>GRAD ZADAR</t>
  </si>
  <si>
    <t>3.4.</t>
  </si>
  <si>
    <t>a/ zidne keramičke pločice u kupaonici visine 2,00 m</t>
  </si>
  <si>
    <t>komada</t>
  </si>
  <si>
    <r>
      <t>m</t>
    </r>
    <r>
      <rPr>
        <vertAlign val="superscript"/>
        <sz val="11"/>
        <color theme="1"/>
        <rFont val="Calibri"/>
        <family val="2"/>
        <charset val="238"/>
        <scheme val="minor"/>
      </rPr>
      <t>2</t>
    </r>
  </si>
  <si>
    <t>hodnik</t>
  </si>
  <si>
    <t>Popravak žbuke stropova na mjestima gdje je prethodno skinuta oštećena žbuka te na mjestima novo postavljenih elektro instalacija. U cijenu uračunati vrijednost svog osnovnog i pomoćnog materijala i rada.</t>
  </si>
  <si>
    <t>a/  Unutarnja drvena vrata kupaonice zidarske vel. 100/205 cm</t>
  </si>
  <si>
    <t>Bojanje stropova  disperzivnom bojom u dva sloja u tonu i nijansi po izboru projektanta. Sve površine potrebno je prije boljanja dobro otprašiti i premazati impegnacijskim premazom. U cijenu uključiti sav materijal,  pripremne i pomoćne radove, kao što su gletanje, brušenje, radne skele i sl.</t>
  </si>
  <si>
    <t>SVA SANITARNA OPREMA MORA BITI PRILAGOĐENA ZA INVALIDNU OSOBU</t>
  </si>
  <si>
    <t>Dobava i ugradba pokretnog nagibnog ogledala prilagođenog za osobe s invaliditetom iznad umivaonika u širini umivaonika, prvoklasne izvedbe s ugradnjom na nevidljive nosače. Obračun po komadu kompletno montiranog ogledala, uključivo sav potreban rad i materijal.</t>
  </si>
  <si>
    <t xml:space="preserve">Dobava i montaža nove stojeće WC školje prilagođene za invalidne osobe s niskomontažnim vodokotlićem, uključivo i dva konzolna kromirana držača dužine 90 cm (jedan fiksni, drugi preklopni). U cijenu uključen sav potreban rad i materijal do potpune funkcionalnosti.  </t>
  </si>
  <si>
    <t>Dobava, ugradnja i spajanje stropne svjetiljke u kupaonici, opalni pokrov, tip kao SITECO EUROPLEX TC, IP65, komplet sa izvorom svjetlosti 2xTC-LEL 18W, cod. 5LS23472TR ili jednakovrijedan proizvod. U cijenu uključen i napojni kabel prosječne dužine 5,00 m po rasvjetnom mjestu i prekidač za paljenje i gašenje, te sva potrebna štemanja za provlačenje novih instalacija, krpanja nakon postavljenih instalacija i svi potrebni radovi i materijali do potpune funkcionalnisti.</t>
  </si>
  <si>
    <t>Dobava, ugradnja i spajanje zidne svjetiljke u kupaonici, tip kao SITECO EUROPLEX TC mirror, IP44, komplet sa izvorom svjetlosti 1xT16 14W, cod. 5MD81471M3 ili jednakovrijedan proizvod. U cijenu uključen i napojni kabel prosječne dužine 5,00 m po rasvjetnom mjestu i prekidač za paljenje i gašenje te sva potrebna štemanja za provlačenje novih instalacija, krpanja nakon postavljenih instalacija i svi potrebni radovi i materijali do potpune funkcionalnisti.</t>
  </si>
  <si>
    <t xml:space="preserve">      bojanje stropova</t>
  </si>
  <si>
    <t>električni kupaonski radijator "ljestve"- 600 W</t>
  </si>
  <si>
    <r>
      <t>Probijanja raznih otvora u zidovima  za instalacije. Priključak kanalizacijske cijevi na vertikalu.Otvori veličine do 0,1 m</t>
    </r>
    <r>
      <rPr>
        <vertAlign val="superscript"/>
        <sz val="11"/>
        <color indexed="8"/>
        <rFont val="Calibri"/>
        <family val="2"/>
        <charset val="238"/>
      </rPr>
      <t>2</t>
    </r>
    <r>
      <rPr>
        <sz val="11"/>
        <color indexed="8"/>
        <rFont val="Calibri"/>
        <family val="2"/>
        <charset val="238"/>
      </rPr>
      <t>. Obračun po komadu</t>
    </r>
  </si>
  <si>
    <r>
      <t>Izrada dodatne hidroizolacije poda kupaonice na prethodno izveden estrih. Izolaciju izvesti na opranu i očišćenu podlogu. Hidroizolacija se sastoji od dva sloja visoko elastičnog dvokomponentnog cementnog morta svaki debljine min. 2 mm. U prvi sloj se utisne alkalno otporna mrežica veličine oka 4-5 mm. Na mjestima dilatacija, spojeva okomitih i horizontalnih ploha,te odvoda treba ugraditi poliestersku gumiranu traku s alkalno otpornim filcem, kutne elemente i manžete. Trake se međusobno lijepe posebnim ljepilom. Izolacija kao Maperelastic   ili jednakovrijedan proizvod.       U cijenu uračunati vrijednosti svog osnovnog i pomoćnog materijala i rada.
Obračun po m</t>
    </r>
    <r>
      <rPr>
        <vertAlign val="superscript"/>
        <sz val="11"/>
        <color indexed="8"/>
        <rFont val="Calibri"/>
        <family val="2"/>
        <charset val="238"/>
      </rPr>
      <t>2</t>
    </r>
    <r>
      <rPr>
        <sz val="11"/>
        <color indexed="8"/>
        <rFont val="Calibri"/>
        <family val="2"/>
        <charset val="238"/>
      </rPr>
      <t xml:space="preserve"> tlocrtne površine.</t>
    </r>
  </si>
  <si>
    <r>
      <t>Izrada  hidroizolacije zida kupaonice, na zidove uz tuš kadu, preko prethodno sanirane žbuke zidova nakon skidanja zidnih keramičkih pločica. Izolaciju izvesti na opranu i očišćenu podlogu. Hidroizolacija se sastoji od dva sloja visoko elastičnog dvokomponentnog cementnog morta svaki debljine min. 2 mm. U prvi sloj se utisne alkalno otporna mrežica veličine oka 4-5 mm. Na mjestima dilatacija, spojeva okomitih i horizontalnih ploha,te odvoda treba ugraditi poliestersku gumiranu traku s alkalno otpornim filcem, kutne elemente i manžete. Trake se međusobno lijepe posebnim ljepilom. Izolacija kao Maperelastic   ili jednakovrijedan proizvod.       U cijenu uračunati vrijednosti svog osnovnog i pomoćnog materijala i rada.
Obračun po m</t>
    </r>
    <r>
      <rPr>
        <vertAlign val="superscript"/>
        <sz val="11"/>
        <color indexed="8"/>
        <rFont val="Calibri"/>
        <family val="2"/>
        <charset val="238"/>
      </rPr>
      <t>2</t>
    </r>
    <r>
      <rPr>
        <sz val="11"/>
        <color indexed="8"/>
        <rFont val="Calibri"/>
        <family val="2"/>
        <charset val="238"/>
      </rPr>
      <t xml:space="preserve"> površine izvedene izolacije.</t>
    </r>
  </si>
  <si>
    <t>Stjepana Radića 30</t>
  </si>
  <si>
    <t>Suteren</t>
  </si>
  <si>
    <t>Zadar, kolovoz 2019. godine.</t>
  </si>
  <si>
    <r>
      <t>75,70 m</t>
    </r>
    <r>
      <rPr>
        <vertAlign val="superscript"/>
        <sz val="11"/>
        <color theme="1"/>
        <rFont val="Times New Roman"/>
        <family val="1"/>
        <charset val="238"/>
      </rPr>
      <t>2</t>
    </r>
  </si>
  <si>
    <t>Sut+ VP+3</t>
  </si>
  <si>
    <r>
      <t>Pažljivo rušenje pregradnog zida u hodniku i sanitarnom čvoru debljine 12 cm od opeke NF obostano ožbukanog i obloženog zidnim pločicama između kupaonice i WC-a, WC-a i hodnika te kupaonice i hodnika. Stavka uključuje sav potreban rad i materijal, pomoćne skele i konstrukcije te utovar, odvoz i istovar  na registriranoj deponiji otpadnog materijala udaljenu do 15 km, plaćanje potrebnih taksi za ovu vrstu otpadnog materijala. Obračun po m</t>
    </r>
    <r>
      <rPr>
        <vertAlign val="superscript"/>
        <sz val="11"/>
        <color indexed="8"/>
        <rFont val="Calibri"/>
        <family val="2"/>
        <charset val="238"/>
      </rPr>
      <t>2</t>
    </r>
    <r>
      <rPr>
        <sz val="11"/>
        <color indexed="8"/>
        <rFont val="Calibri"/>
        <family val="2"/>
        <charset val="238"/>
      </rPr>
      <t xml:space="preserve"> srušenog zida.  </t>
    </r>
  </si>
  <si>
    <r>
      <t>Demontaža (rušenje) konstrukcije poda u WC-u, kupaonici i malom hodniku ispred sanitarnog čvora, sa svim slojevima. Stavka uključuje utovar, odvoz i istovar na lokaciju  udaljenu do 15 km.  Obračun po m</t>
    </r>
    <r>
      <rPr>
        <vertAlign val="superscript"/>
        <sz val="11"/>
        <color indexed="8"/>
        <rFont val="Calibri"/>
        <family val="2"/>
        <charset val="238"/>
      </rPr>
      <t>2</t>
    </r>
    <r>
      <rPr>
        <sz val="11"/>
        <color indexed="8"/>
        <rFont val="Calibri"/>
        <family val="2"/>
        <charset val="238"/>
      </rPr>
      <t xml:space="preserve"> razbijenih podova.</t>
    </r>
  </si>
  <si>
    <t>a/ unutarnja drvena vrata dim 70/205 cm</t>
  </si>
  <si>
    <t>b/ unutarnja PVC ostakljena stijena s jednokrilnim ostakljenim vratima dim 265/235 cm</t>
  </si>
  <si>
    <t>Demontaža sanitarne opreme u WC-u i kupanici te demontaža i skidanje postojeće dotrajale vodovodne i kanalizacijske instalacije u WC-u i kupaonici. Radove izvodi kvalificirani radnik. Utovar, odvoz i istovar na lokaciju  udaljenu do 15 km. Obračun po kompletu.</t>
  </si>
  <si>
    <t>b/ WC (umivaonik, WC školjka + vodokotlić)</t>
  </si>
  <si>
    <t>WC</t>
  </si>
  <si>
    <t xml:space="preserve">kupaonica </t>
  </si>
  <si>
    <t>Demontaža metalne ograde stubišnog kraka koji se ruši radi izvedbe nove rampe za invalide. Ograda je dužine 3,50 m i visine 1,0 m a izvedena je od vertikalnih šipli te rukohvata. Stavka uključuje pažljivu demontažu ograde, utovar, odvoz i istovar na lokaciju  udaljenu do 15 km. Obračun po  komadu demontirane ograde.</t>
  </si>
  <si>
    <t>Pažljiva demontaža i ponovna montaža metalne pregrade ispod stubišnog kraka koju je potrebno demntirati dok se ne izvede nova rampa za invalide. Pregrada je postavljena neposredno do stubišnog kraka koji se ruši a ispod stubišnog kraka za penjanje na visoko prizemlje i ima funkciju formiranja priručnog skladišta ispod stubišta. Pregrada je širine 1,25 m i visine 2,2 m a izvedena je od vertikalnih šipli i horizontalnih šipki. Stavka uključuje pažljivu demontažu pregrade na početku izvođenja radova te ponovnu montažu nakon izvedbe rampe za invalide. Obračun po  komadu .</t>
  </si>
  <si>
    <t xml:space="preserve">Pažljivo rušenje ab stubišnog kraka koji se sastoji od tri stepenice te ab podesta. Stepenice su širine 30 i visine 17 cm a širina stubišnog kraka i podesta je 130 cm. Stavka uključuje sav potreban rad i materijal, pomoćne skele i konstrukcije te utovar, odvoz i istovar  na registriranoj deponiji otpadnog materijala udaljenu do 15 km, plaćanje potrebnih taksi za ovu vrstu otpadnog materijala. Obračun po m3 srušenog stubišnog kraka i podesta.  </t>
  </si>
  <si>
    <t>m3</t>
  </si>
  <si>
    <t>a/ pažljivo rušenje za zapilavanjem  ab stubišnog kraka i podesta</t>
  </si>
  <si>
    <t>b/ pažljivo rušenje nasipa ispod stubišnog kraka i podesta</t>
  </si>
  <si>
    <t>paušalno</t>
  </si>
  <si>
    <t>Izrada betonske košuljice C 12/15 (tzv.suhi estrih) debljine 5 cm u  malom hodniku. Košuljica se izvodi preko prethodno izvedene hidroizolacije postojećeg poda. Košuljica mora biti armirana, gornja površina mora biti ravna i obrađena tako da se na nju može izvesti finalna podna obloga. U cijenu uračunati vrijednost svog osnovnog i pomoćnog materijala i rada.</t>
  </si>
  <si>
    <t>Zidarska obrada oko novougrađene konstrukcije staklene stijen s dvokrilnim ulaznim vratima i unutarnjih vrata sa istakama ili bez istaka. Uključivo eventualni popravak ploha oko ugrađenih elemenata, štemanja i žbukanja tj. dovođenje otvora u pravokutni oblik, po potrebi, te potrebna radna skela. Otvori u zidovima većim ili jednakim od 40 cm.</t>
  </si>
  <si>
    <t>Razni nepredviđeni radovi koji se mogu pojaviti prelikom izvođenja  radova rušenja i demontaže a nije ih moguće predvidjeti i nisu uključeni u gore navedeni stavkama troškovnika (sitna  štemanja, probijanja i slično). Radovi se izvode po nalogu nadzornog inžinjera i obračunavaju po stvarno izvršenim količinama te jediničnim cijenama koje se određuju analizom cijena koju je dužan izraditi izvoditelj radova. Predvidovo 15% ukupne vrijednosti radova rušenja i demntaže.</t>
  </si>
  <si>
    <t>Razni nepredviđeni radovi koji se mogu pojaviti prelikom izvođenja  zidarskih radova a nije ih moguće predvidjeti i nisu uključeni u gore navedeni stavkama troškovnika (sitna  štemanja, probijanja i slično). Radovi se izvode po nalogu nadzornog inžinjera i obračunavaju po stvarno izvršenim količinama te jediničnim cijenama koje se određuju analizom cijena koju je dužan izraditi izvoditelj radova. Predvidovo 10% ukupne vrijednosti zidarskih radova .</t>
  </si>
  <si>
    <t xml:space="preserve">Izrada hidroizolacije poda u kupaonici (podna ploha + 10 cm vertikalnog ruba uz zidova), s jednim hladnim premazom i jednim slojem trake za varenje V-4 - vareno. U cijenu uključen sav potreban rad i materijal. Obračun po m2. </t>
  </si>
  <si>
    <t xml:space="preserve">Izrada hidroizolacije poda na postojećoj podnoj konstrukciji prije izvođenja nove konstrukcije rampe za invalide (podna ploha + 10 cm vertikalnog ruba uz zidova), s jednim hladnim premazom i jednim slojem trake za varenje V-4 - vareno. U cijenu uključen sav potreban rad i materijal. Obračun po m2. </t>
  </si>
  <si>
    <t>Izrada, dobava i ugradba  konstrukcije zidne stijene s dvokrilnim ulaznim vratima na ulazu u zgradu. Izvodi se od petkomornog PVC  profila, ostakljenje  IZO  staklom. Doprozornik i okvir prozora, te pokrovne letvice izrađeni su iz PVC-a s 'kompletnim stolarskim okovom s »Oliva« ili »Baketa« zatvaračem. Dokazana zvučna izolacija Rw =32 Db, a koef. Prolaza topline U =1,1m2K. 'Ostakljenje IZO staklom d=(4+16+4) mm uključeno u stavku.  Sve ostalo prema tehničkim uvjetima. Ugradnja uključuje dopremu kompletne konstrukcije fco gradilište,'stolarsku ugradbu, stolarsko sastavljanje kod ugradnje složenijih prozora sa svim potrebnim pomočnim materijalom i priborom, uključujući ekspandirajuću spužvastu traku (RAL ugradnja) koja se bočno lijepi na doprozornik.Traka je paropropusna i vodonepropusna.</t>
  </si>
  <si>
    <t xml:space="preserve">Konstrukcija zidne stijene je dimenzija 260/210+25 cm s dvokrilnim vratima dimenzija 190/210 cm (veće krilo širine 110 cm, manje krilo širine 80 cm) i filsnim dijelom širine 70 cm. </t>
  </si>
  <si>
    <t>Izrada, dobava i ugradba jednokrilnih zaokretnih  unutarnjih vrata kupaonice. Dovratnik je masivne izrade drva 42x100 mm. Vrata imaju kompletan okov: usadna brava s ključem, ručke i štitnici, pokrovna letvica za spoj zid-dovratnik. Vrata a od kartonskog saća, obložena furnirom uzorak  drveta ili bijela boja</t>
  </si>
  <si>
    <t>Bojanje unutarnjih zidova u hodniku i malom hodniku te kupatilu disperzivnom bojom, u dva sloja u tonu i nijansi po izboru projektanta. Prije nanošenja boje sve površine potrebno je dobro otprašiti i premazati impregnacijskim premazom. U cijenu uključiti sav materijal,  pripremne i pomoćne radove, kao što su gletanje, brušenje, radne skele i sl.</t>
  </si>
  <si>
    <t xml:space="preserve">      bojanje postojećih i novih zidova</t>
  </si>
  <si>
    <t>Dobava i ugradba pisoara I klase, uključivo sa  jednoručnom mješalicom, kutnim ventilima, rozetama, sifonom, fleksibilnim priključnim cijevima i sl.  U cijenu uračunati sav potreban materijal i rad do potpune gotovosti. Komplet.</t>
  </si>
  <si>
    <t>Dobava i ugradba držača WC papira, bočna montaža na zid, rotacijska izvedba. Obračun po komadu kompletno montiranog držača, uključivo sav potreban rad i materijal.</t>
  </si>
  <si>
    <t>Dobava i montaža ukrasni električni kupaonski radijator / električne kupaonske ljestve,  kao proizvod "Terma", tip Domi dimenzija 1120 x 500 mm - 600W,  komplet s elektrogrijačem s termostatom. U cijenu uključen napojni kabel i spajanje radijatora,  te montaža na zid. Sva potrebna štemanja za provlačenje novih instalacija, krpanja nakon postavljenih instalacija i svi potrebni radovi i materijali do potpune funkcionalnisti također su uključeni u ovu stavku. Obračun po komadu ugrađenog radijatora.</t>
  </si>
  <si>
    <t>Dobava i montaža OG šuko utičnica za ugradnju u kupaonici. U cijenu uključen i napojni kabel prosječne dužine 5,00 m  te sva potrebna štemanja za provlačenje novih instalacija, krpanja nakon postavljenih instalacija i svi potrebni radovi i materijali do potpune funkcionalnisti.</t>
  </si>
  <si>
    <t>Dobava i montaža prekidača podžbuknog. U cijenu uključen i napojni kabel prosječne dužine 5,00 m po prkidaču te sva potrebna štemanja za provlačenje novih instalacija, krpanja nakon postavljenih instalacija i svi potrebni radovi i materijali do potpune funkcionalnisti.</t>
  </si>
  <si>
    <t>OPĆI OPIS BETONSKI I AB RADOVI</t>
  </si>
  <si>
    <t>U jediničnu cijenu betonskih i ab radova uračunati sav potreban rad i materijal, sve transporte, zaštitu od atmosferskih utjecaja, korištenje radne skele i sl. Uračunati grubo čišćenje te uklanjanje otpadaka i osiguranje mjera zaštite na radu.</t>
  </si>
  <si>
    <t>UKUPNO BETONSKI I AB RADOVI :</t>
  </si>
  <si>
    <t>betonska staza dimenzija 4,20 x 2,65 x 0,10 m</t>
  </si>
  <si>
    <t xml:space="preserve">Dobava materijala i izrada prilazne pješačke staze (nogostupa) kao za nesmatani prilaz invalidima od ulaznih vrata zgrade do uličnog nogostupa, dužini 420 cm, širine 265 cm. Izvodi se od betona C 20/25 debljine 10 cm, armirana mrežastom armaturom Q 223. Stazu izvesti u nagibu prema uličnom nogostupo 1-2% . U cijenu uključen sav potreba rad i materijal do potpune gotovosti, uključivo i oplata.  Obračun po m2 izvedene staze. </t>
  </si>
  <si>
    <t>6. BETONSKI I AB RADOVI</t>
  </si>
  <si>
    <t>6.2.</t>
  </si>
  <si>
    <t xml:space="preserve">Dobava materijala i izrada nove betonske podne ploče u prostoru kupatila i malog hodnika nakon rušenja postojeće konstrukcije. Nova podna ploča se izvodi u svrhu izjednačavanja visine poda u ove dvije prostorije. Izvodi se od betona C 20/25 debljine 7 cm, armirana mrežastom armaturom Q 131. U cijenu uključen sav potreba rad i materijal do potpune gotovosti, uključivo i oplata.  Obračun po m2 izvedene staze. </t>
  </si>
  <si>
    <t>6.3.</t>
  </si>
  <si>
    <t xml:space="preserve">Dobava materijala i izrada ab zida kao ležaja nove rampe za inavlide. Zid se izvodi na način da služi kao ležaj nove rampe i postojećeg podesta na mjestu gdje je isti prethodno zapilan prilikom rušenja. Zid se izvodi u širini rampe 1,30 m visine 0,50 m i debljine 20 cm od betona C 20/25, armiran mrežastom armaturom Q 223. U cijenu uključen sav potreba rad i materijal do potpune gotovosti, uključivo i oplata.  Obračun po m2 izvedenog zida. </t>
  </si>
  <si>
    <t xml:space="preserve">Dobava materijala i izrada ab rampe za inavlide. Rampa se izvodi na način da se na početku rampe izvodi temelj presjeka 20/20 cm te sama rampa debljine 15 cm koja se na gornjem kraju oslanja na prethodno izveden zid. Rampa je širine prethodno srušenog stubišog kraka odnosno podesta  (1,30 m) debljine 15 cm od betona C 20/25, armirana mrežastom armaturom Q 335. Završna površinska obrada rampe treba biti hrapava. U cijenu uključen sav potreba rad i materijal do potpune gotovosti, uključivo i oplata.  Obračun po m2 izvedene ivalidske rampe. </t>
  </si>
  <si>
    <t>Zasipavanje i nabijanje prostora ispod rampe šljunčanim materijalom a prije izvedbe konstrukcija invalidske rampe. U cijenu uključen sav potreban rad i materijal do potpune gotovosti. Obračun po m3.</t>
  </si>
  <si>
    <r>
      <t>m</t>
    </r>
    <r>
      <rPr>
        <vertAlign val="superscript"/>
        <sz val="11"/>
        <color theme="1"/>
        <rFont val="Calibri"/>
        <family val="2"/>
        <charset val="238"/>
        <scheme val="minor"/>
      </rPr>
      <t>3</t>
    </r>
  </si>
  <si>
    <t xml:space="preserve">Dobava materijala i izrada bočnog zida ispod rampe za inavlide. Zid se izvodi zidanjem od Ytong bloka u građevinskom ljepilu, debljine 10 cm. Isti je potrebno završno obraditi te gletati i obojati disperzivnom bojom s jedne strane. U cijenu uključen sav potreba rad i materijal do potpune gotovosti.  Obračun po m2 izvedenog zida. </t>
  </si>
  <si>
    <t>BETONSKI I ARMIRANO BETONSKI RADOVI</t>
  </si>
  <si>
    <t>10. RAZNI RADOVI</t>
  </si>
  <si>
    <t>U jediničnu cijenu uračunati sva pomoćna i osnovna sredstva, materijal i rad potreban za izvedbu radova, osiguranju mjera HTZ i transporta.</t>
  </si>
  <si>
    <t>10.</t>
  </si>
  <si>
    <t>10.1.</t>
  </si>
  <si>
    <t>10.2.</t>
  </si>
  <si>
    <t>10.3.</t>
  </si>
  <si>
    <t>Detaljno čišćenje unutrašnjosti prostora nakon završetka svih radova uređenja prostora a prije primopredaje izvedenih radova Naručitelju. U stavku uključen sav potreban rad i materijal te sredstva za čišćenje. Obračun po m2 očišćenog prostora.</t>
  </si>
  <si>
    <t>RAZNI RADOVI</t>
  </si>
  <si>
    <t>UKUPNO RAZNI RADOVI :</t>
  </si>
  <si>
    <t>RaznI nepredviđeni radovi koji se mogu pojaviti prelikom izvođenja  radova a nije ih moguće predvidjeti i nisu uključeni u gore navedenim stavkama troškovnika. Radovi se izvode po nalogu nadzornog inžinjera i obračunavaju po stvarno izvršenim količinama te jediničnim cijenama koje se određuju analizom cijena koju je dužan izraditi izvoditelj radova. Predvidovo 3% ukupne vrijednosti svih radova.</t>
  </si>
  <si>
    <t>Dobava, izrada i montaža ograde uz rampu za invalide koja se sastoji od rukohvata koji su promjera 4 cm, oblikovani na način da se mogu obuhvatiti dlanom, postavljeni na dvije visine od 60 i 90 cm, produženi u odnosu na nogostupnu plohu rampe za 30 cm sa zaobljenim završetkom, u svemu prema članku 10.  stavku 2. alineje 6. Pravilnika o osiguranju pristupačnosti građevina osobama s invaliditetom i smanjene pokretljivosti. Dužina ograde je oko 3,5 m. U cijenu uključen sav potreban rad i materijal do potpune gotovosti, uključivo i bojanje ograde. Obračun po komadu.</t>
  </si>
  <si>
    <t xml:space="preserve">Pažljiva demontaža unutarnje stolarije sa svim potrebnim radovima i pomoćnim konstrukcijama.   U cijenu uključeno slaganje, utovar, odvoz i pažljivi istovar na registriranoj deponiji otpadnog materijala udaljenu do 15 km, plaćanje potrebnih taksi za ovu vrstu otpadnog materijala. Obračun po komadu. </t>
  </si>
  <si>
    <t>Pažljivo skidanje postojećih zidnih keramičkih pločica u prostoru kupaonice i WC-a. Stavka uključuje sav potreban rad i materijal, utovar, odvoz i istovar na lokaciju  udaljenu do 15 km.  Obračun po m2 skinutih pločica.</t>
  </si>
  <si>
    <t>1.10.</t>
  </si>
  <si>
    <r>
      <t>Zidanje pregradnog zida između hodnika i sanitarnog čvoru debljine 12 cm od siporex blokova obostano gletanog s utopljenom mrežicom i s jedne strane obloženog zidnim pločicama. U cijenu uračunati i izradu nadvoja za ugradnju vrata 100/205 cm, te  gletanje i bojanje novoizgrađenog zida.Stavka uključuje sav potreban rad i materijal, pomoćne skele i konstrukcije. Dužina novog zida cca 2,25 m  a visina 2,90 m. Obračun po m</t>
    </r>
    <r>
      <rPr>
        <vertAlign val="superscript"/>
        <sz val="11"/>
        <color indexed="8"/>
        <rFont val="Calibri"/>
        <family val="2"/>
        <charset val="238"/>
      </rPr>
      <t>2</t>
    </r>
    <r>
      <rPr>
        <sz val="11"/>
        <color indexed="8"/>
        <rFont val="Calibri"/>
        <family val="2"/>
        <charset val="238"/>
      </rPr>
      <t xml:space="preserve"> novoozidanog, ožbukanog, gletanog i bojanog zida.  </t>
    </r>
  </si>
  <si>
    <t>Dobava i ugradnja  utopljene tuš kade dim 90x90 cm I klase, prilagođenog za osobe s invaliditetom, uključivo sa mješalicom, kutnim ventilima, rozetom,  sifonom, te  ostalom pripadajućom opremom. Tuš kabinu izvesti od vodootpornog platna. Postaviti jednoručnu tuš bateriju. Tuš i crijevo ugraditi na zid kao klizni. U cijenu uračunati sav potreban materijal i rad do potpune gotovosti. Tuš kadu izvesti kao "utopljenu" pri čemu posebnu pažnju obratiti na izvedbu  nagiba prema rešetki za odvod vode. U kadi je potrebno ugraditi preklopnu sjedalicu i  dva nosača uz kadu ili rukohvat za potrebe invalidne osobe. Sve prema pravilniku. Komplet.</t>
  </si>
  <si>
    <t>Demontaža postojeće elektro instalacije u prostoru kupaonice, WC i malog hodnika a radi preorganizacije i obnove ovog dijela stana te zbog dotrajalosti i zastarjele instalacije. Stavka obuhvaća skidanje elektro galanterije (utičnice, prekidači,,elektro kablovi isl.) te sva potreban štemanja. Radove izvodi kvalificirani radnik.Utovar, odvoz i istovar na lokaciju  udaljenu do 15 km. Obračun po kompletu.</t>
  </si>
  <si>
    <t>a/ kupaonica (umivaonik, kada,                                         WC školjka+vodokotlić, tuš kada s zaokretnim vratima, bide)</t>
  </si>
  <si>
    <t>Popločenje podova  kupanice,  kuhinje i hodnika keramičkim pločicama I klase debljine 1,0 cm.  Prema odabiru investitora cijena ugrađenih pločica u nabavi je  do 100 kn bez PDV-a.</t>
  </si>
  <si>
    <t>Oblaganje zidova  kupanice  keramičkim pločicama I klase debljine 1,0 cm. Prema odabiru investitora cijena ugrađenih pločica u nabavi je  do 100 kn bez PDV-a.</t>
  </si>
  <si>
    <t>TROŠKOVNIK PRILAGODBE STANA</t>
  </si>
  <si>
    <t>Naziv investitora:</t>
  </si>
  <si>
    <t>MINISTARSTVO HRVATSKIH BRANITELJA</t>
  </si>
  <si>
    <t>2.11.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</si>
</sst>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kn&quot;_-;\-* #,##0.00\ &quot;kn&quot;_-;_-* &quot;-&quot;??\ &quot;kn&quot;_-;_-@_-"/>
    <numFmt numFmtId="164" formatCode="#,##0.00\ &quot;kn&quot;"/>
    <numFmt numFmtId="165" formatCode="_-* #,##0.00\ [$kn-41A]_-;\-* #,##0.00\ [$kn-41A]_-;_-* &quot;-&quot;??\ [$kn-41A]_-;_-@_-"/>
  </numFmts>
  <fonts count="27">
    <font>
      <sz val="11"/>
      <color theme="1"/>
      <name val="Calibri"/>
      <family val="2"/>
      <charset val="238"/>
      <scheme val="minor"/>
    </font>
    <font>
      <sz val="11"/>
      <color theme="1"/>
      <name val="Times New Roman"/>
      <family val="1"/>
      <charset val="238"/>
    </font>
    <font>
      <b/>
      <sz val="11"/>
      <color theme="1"/>
      <name val="Times New Roman"/>
      <family val="1"/>
      <charset val="238"/>
    </font>
    <font>
      <b/>
      <sz val="14"/>
      <color theme="1"/>
      <name val="Times New Roman"/>
      <family val="1"/>
      <charset val="238"/>
    </font>
    <font>
      <sz val="11"/>
      <name val="Times New Roman"/>
      <family val="1"/>
      <charset val="238"/>
    </font>
    <font>
      <b/>
      <sz val="12"/>
      <color theme="1"/>
      <name val="Times New Roman"/>
      <family val="1"/>
      <charset val="238"/>
    </font>
    <font>
      <b/>
      <sz val="11"/>
      <color theme="1"/>
      <name val="Calibri"/>
      <family val="2"/>
      <charset val="238"/>
      <scheme val="minor"/>
    </font>
    <font>
      <sz val="11"/>
      <color indexed="8"/>
      <name val="Calibri"/>
      <family val="2"/>
      <charset val="238"/>
    </font>
    <font>
      <sz val="10"/>
      <color theme="1"/>
      <name val="Times New Roman"/>
      <family val="1"/>
      <charset val="238"/>
    </font>
    <font>
      <sz val="11"/>
      <name val="Calibri"/>
      <family val="2"/>
      <charset val="238"/>
    </font>
    <font>
      <sz val="11"/>
      <name val="Calibri"/>
      <family val="2"/>
      <charset val="238"/>
      <scheme val="minor"/>
    </font>
    <font>
      <i/>
      <sz val="11"/>
      <color theme="1"/>
      <name val="Calibri"/>
      <family val="2"/>
      <charset val="238"/>
      <scheme val="minor"/>
    </font>
    <font>
      <sz val="10"/>
      <name val="Arial"/>
      <family val="2"/>
      <charset val="238"/>
    </font>
    <font>
      <sz val="10"/>
      <name val="Arial CE"/>
      <family val="2"/>
      <charset val="238"/>
    </font>
    <font>
      <sz val="11"/>
      <color indexed="8"/>
      <name val="Calibri"/>
      <family val="2"/>
      <charset val="238"/>
      <scheme val="minor"/>
    </font>
    <font>
      <sz val="11"/>
      <name val="TopazFEF"/>
    </font>
    <font>
      <sz val="10"/>
      <name val="Calibri"/>
      <family val="2"/>
      <charset val="238"/>
      <scheme val="minor"/>
    </font>
    <font>
      <b/>
      <sz val="12"/>
      <name val="Calibri"/>
      <family val="2"/>
      <charset val="238"/>
      <scheme val="minor"/>
    </font>
    <font>
      <b/>
      <sz val="12"/>
      <color theme="1"/>
      <name val="Calibri"/>
      <family val="2"/>
      <charset val="238"/>
      <scheme val="minor"/>
    </font>
    <font>
      <sz val="10"/>
      <name val="Times New Roman"/>
      <family val="1"/>
      <charset val="238"/>
    </font>
    <font>
      <sz val="10"/>
      <color theme="1"/>
      <name val="Calibri"/>
      <family val="2"/>
      <charset val="238"/>
      <scheme val="minor"/>
    </font>
    <font>
      <sz val="10.5"/>
      <color theme="1"/>
      <name val="Calibri"/>
      <family val="2"/>
      <charset val="238"/>
      <scheme val="minor"/>
    </font>
    <font>
      <sz val="11"/>
      <name val="CRO_Swiss_Light-Normal"/>
      <charset val="238"/>
    </font>
    <font>
      <vertAlign val="superscript"/>
      <sz val="11"/>
      <color indexed="8"/>
      <name val="Calibri"/>
      <family val="2"/>
      <charset val="238"/>
    </font>
    <font>
      <vertAlign val="superscript"/>
      <sz val="11"/>
      <color theme="1"/>
      <name val="Calibri"/>
      <family val="2"/>
      <charset val="238"/>
      <scheme val="minor"/>
    </font>
    <font>
      <vertAlign val="superscript"/>
      <sz val="11"/>
      <color theme="1"/>
      <name val="Times New Roman"/>
      <family val="1"/>
      <charset val="238"/>
    </font>
    <font>
      <b/>
      <i/>
      <sz val="11"/>
      <color theme="1"/>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s>
  <borders count="9">
    <border>
      <left/>
      <right/>
      <top/>
      <bottom/>
      <diagonal/>
    </border>
    <border>
      <left/>
      <right/>
      <top/>
      <bottom style="thin">
        <color indexed="64"/>
      </bottom>
      <diagonal/>
    </border>
    <border>
      <left/>
      <right/>
      <top style="thin">
        <color indexed="64"/>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0" fontId="12" fillId="0" borderId="0"/>
    <xf numFmtId="0" fontId="15" fillId="0" borderId="0" applyProtection="0">
      <alignment horizontal="left" vertical="top"/>
    </xf>
    <xf numFmtId="0" fontId="13" fillId="0" borderId="0"/>
  </cellStyleXfs>
  <cellXfs count="223">
    <xf numFmtId="0" fontId="0" fillId="0" borderId="0" xfId="0"/>
    <xf numFmtId="0" fontId="1" fillId="0" borderId="0" xfId="0" applyFont="1" applyAlignment="1">
      <alignment horizontal="center" vertical="top" wrapText="1"/>
    </xf>
    <xf numFmtId="0" fontId="1" fillId="0" borderId="0" xfId="0" applyFont="1" applyAlignment="1">
      <alignment horizontal="right" vertical="top" wrapText="1"/>
    </xf>
    <xf numFmtId="0" fontId="1" fillId="0" borderId="0" xfId="0" applyFont="1" applyAlignment="1">
      <alignment horizontal="left" vertical="top" wrapText="1"/>
    </xf>
    <xf numFmtId="0" fontId="0" fillId="0" borderId="0" xfId="0" applyAlignment="1">
      <alignment horizontal="left" vertical="top"/>
    </xf>
    <xf numFmtId="0" fontId="0" fillId="0" borderId="0" xfId="0" applyAlignment="1">
      <alignment horizontal="right" vertical="top" wrapText="1"/>
    </xf>
    <xf numFmtId="0" fontId="0" fillId="0" borderId="0" xfId="0" applyAlignment="1">
      <alignment wrapText="1"/>
    </xf>
    <xf numFmtId="0" fontId="3" fillId="0" borderId="0" xfId="0" applyFont="1" applyAlignment="1">
      <alignment horizontal="center" vertical="top" wrapText="1"/>
    </xf>
    <xf numFmtId="0" fontId="0" fillId="0" borderId="0" xfId="0" applyAlignment="1">
      <alignment vertical="top" wrapText="1"/>
    </xf>
    <xf numFmtId="0" fontId="1" fillId="0" borderId="0" xfId="0" applyFont="1" applyAlignment="1">
      <alignment horizontal="right" wrapText="1"/>
    </xf>
    <xf numFmtId="0" fontId="1" fillId="0" borderId="0" xfId="0" applyFont="1" applyAlignment="1">
      <alignment wrapText="1"/>
    </xf>
    <xf numFmtId="0" fontId="1" fillId="0" borderId="0" xfId="0" applyFont="1" applyBorder="1" applyAlignment="1">
      <alignment horizontal="center" vertical="top"/>
    </xf>
    <xf numFmtId="0" fontId="1" fillId="0" borderId="0" xfId="0" applyFont="1" applyBorder="1" applyAlignment="1">
      <alignment horizontal="left"/>
    </xf>
    <xf numFmtId="0" fontId="1" fillId="0" borderId="0" xfId="0" applyFont="1" applyBorder="1" applyAlignment="1">
      <alignment horizontal="center"/>
    </xf>
    <xf numFmtId="0" fontId="1" fillId="0" borderId="5" xfId="0" applyFont="1" applyBorder="1" applyAlignment="1">
      <alignment horizontal="center"/>
    </xf>
    <xf numFmtId="0" fontId="1" fillId="0" borderId="4" xfId="0" applyFont="1" applyBorder="1" applyAlignment="1">
      <alignment horizontal="center"/>
    </xf>
    <xf numFmtId="0" fontId="1" fillId="0" borderId="3" xfId="0" applyFont="1" applyBorder="1" applyAlignment="1">
      <alignment horizontal="center"/>
    </xf>
    <xf numFmtId="0" fontId="1" fillId="0" borderId="0" xfId="0" applyFont="1" applyAlignment="1">
      <alignment horizontal="left"/>
    </xf>
    <xf numFmtId="0" fontId="1" fillId="0" borderId="0" xfId="0" applyFont="1" applyAlignment="1">
      <alignment horizontal="left" wrapText="1"/>
    </xf>
    <xf numFmtId="0" fontId="0" fillId="0" borderId="0" xfId="0" applyAlignment="1">
      <alignment horizontal="left" wrapText="1"/>
    </xf>
    <xf numFmtId="0" fontId="0" fillId="0" borderId="0" xfId="0" applyAlignment="1">
      <alignment horizontal="left"/>
    </xf>
    <xf numFmtId="0" fontId="0" fillId="0" borderId="0" xfId="0" applyBorder="1" applyAlignment="1">
      <alignment horizontal="left" wrapText="1"/>
    </xf>
    <xf numFmtId="0" fontId="0" fillId="0" borderId="0" xfId="0" applyFont="1"/>
    <xf numFmtId="0" fontId="1" fillId="0" borderId="0" xfId="0" applyFont="1" applyAlignment="1">
      <alignment vertical="top" wrapText="1"/>
    </xf>
    <xf numFmtId="0" fontId="1" fillId="0" borderId="0" xfId="0" applyFont="1" applyAlignment="1">
      <alignment horizontal="right" wrapText="1"/>
    </xf>
    <xf numFmtId="0" fontId="1" fillId="0" borderId="0" xfId="0" applyFont="1" applyBorder="1" applyAlignment="1">
      <alignment horizontal="left" vertical="top" wrapText="1"/>
    </xf>
    <xf numFmtId="0" fontId="1" fillId="0" borderId="0" xfId="0" applyFont="1" applyAlignment="1">
      <alignment vertical="top"/>
    </xf>
    <xf numFmtId="0" fontId="1" fillId="0" borderId="0" xfId="0" applyFont="1" applyAlignment="1">
      <alignment horizontal="right" vertical="top" wrapText="1"/>
    </xf>
    <xf numFmtId="0" fontId="1" fillId="0" borderId="0" xfId="0" applyFont="1" applyAlignment="1">
      <alignment horizontal="left" vertical="top" wrapText="1"/>
    </xf>
    <xf numFmtId="0" fontId="1" fillId="0" borderId="0" xfId="0" applyFont="1" applyAlignment="1">
      <alignment horizontal="right" wrapText="1"/>
    </xf>
    <xf numFmtId="0" fontId="1" fillId="0" borderId="0" xfId="0" applyFont="1" applyAlignment="1">
      <alignment horizontal="righ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2" fillId="0" borderId="0" xfId="0" applyFont="1" applyFill="1" applyAlignment="1">
      <alignment horizontal="left" vertical="top" wrapText="1"/>
    </xf>
    <xf numFmtId="0" fontId="1" fillId="0" borderId="0" xfId="0" quotePrefix="1" applyFont="1" applyAlignment="1">
      <alignment vertical="top" wrapText="1"/>
    </xf>
    <xf numFmtId="0" fontId="1" fillId="0" borderId="0" xfId="0" applyFont="1" applyAlignment="1">
      <alignment horizontal="right" wrapText="1"/>
    </xf>
    <xf numFmtId="0" fontId="1" fillId="2" borderId="0" xfId="0" applyFont="1" applyFill="1" applyBorder="1" applyAlignment="1">
      <alignment horizontal="left" vertical="top" wrapText="1"/>
    </xf>
    <xf numFmtId="0" fontId="4" fillId="0" borderId="0" xfId="0" applyFont="1" applyAlignment="1">
      <alignment horizontal="center" vertical="center"/>
    </xf>
    <xf numFmtId="0" fontId="7" fillId="0" borderId="0" xfId="0" applyFont="1" applyAlignment="1">
      <alignment vertical="top" wrapText="1"/>
    </xf>
    <xf numFmtId="0" fontId="10" fillId="0" borderId="0" xfId="0" quotePrefix="1" applyFont="1" applyAlignment="1" applyProtection="1">
      <alignment horizontal="justify" vertical="justify" wrapText="1"/>
    </xf>
    <xf numFmtId="0" fontId="6" fillId="0" borderId="0" xfId="0" applyFont="1"/>
    <xf numFmtId="0" fontId="14" fillId="0" borderId="0" xfId="0" applyFont="1" applyFill="1" applyAlignment="1">
      <alignment horizontal="left" vertical="top" wrapText="1"/>
    </xf>
    <xf numFmtId="49" fontId="10" fillId="0" borderId="0" xfId="0" applyNumberFormat="1" applyFont="1" applyFill="1" applyAlignment="1">
      <alignment horizontal="left" vertical="top" wrapText="1"/>
    </xf>
    <xf numFmtId="0" fontId="10" fillId="0" borderId="0" xfId="2" applyFont="1" applyAlignment="1">
      <alignment horizontal="justify" vertical="top" wrapText="1"/>
    </xf>
    <xf numFmtId="0" fontId="10" fillId="0" borderId="0" xfId="0" applyFont="1" applyAlignment="1" applyProtection="1">
      <alignment horizontal="justify" vertical="justify" wrapText="1"/>
    </xf>
    <xf numFmtId="0" fontId="0" fillId="0" borderId="0" xfId="0" applyFont="1" applyBorder="1" applyAlignment="1">
      <alignment horizontal="left" vertical="top" wrapText="1"/>
    </xf>
    <xf numFmtId="0" fontId="0" fillId="0" borderId="3" xfId="0" applyFont="1" applyBorder="1" applyAlignment="1">
      <alignment horizontal="center"/>
    </xf>
    <xf numFmtId="0" fontId="0" fillId="0" borderId="5" xfId="0" applyFont="1" applyBorder="1" applyAlignment="1">
      <alignment horizontal="center" wrapText="1"/>
    </xf>
    <xf numFmtId="0" fontId="0" fillId="0" borderId="5" xfId="0" applyFont="1" applyBorder="1"/>
    <xf numFmtId="2" fontId="0" fillId="0" borderId="5" xfId="0" applyNumberFormat="1" applyFont="1" applyBorder="1" applyAlignment="1">
      <alignment horizontal="center"/>
    </xf>
    <xf numFmtId="0" fontId="0" fillId="0" borderId="0" xfId="0" applyFont="1" applyBorder="1" applyAlignment="1">
      <alignment horizontal="center" wrapText="1"/>
    </xf>
    <xf numFmtId="0" fontId="0" fillId="0" borderId="3" xfId="0" applyFont="1" applyBorder="1"/>
    <xf numFmtId="4" fontId="0" fillId="0" borderId="3" xfId="0" applyNumberFormat="1" applyFont="1" applyBorder="1" applyAlignment="1">
      <alignment horizontal="center"/>
    </xf>
    <xf numFmtId="4" fontId="0" fillId="0" borderId="5" xfId="0" applyNumberFormat="1" applyFont="1" applyBorder="1" applyAlignment="1">
      <alignment horizontal="center"/>
    </xf>
    <xf numFmtId="0" fontId="0" fillId="0" borderId="0" xfId="0" applyFont="1" applyBorder="1"/>
    <xf numFmtId="4" fontId="0" fillId="0" borderId="0" xfId="0" applyNumberFormat="1" applyFont="1" applyBorder="1" applyAlignment="1">
      <alignment horizontal="center"/>
    </xf>
    <xf numFmtId="0" fontId="0" fillId="3" borderId="0" xfId="0" applyFont="1" applyFill="1" applyBorder="1"/>
    <xf numFmtId="0" fontId="10" fillId="0" borderId="0" xfId="0" applyFont="1" applyAlignment="1">
      <alignment horizontal="center" vertical="center"/>
    </xf>
    <xf numFmtId="0" fontId="0" fillId="2" borderId="0" xfId="0" applyFont="1" applyFill="1" applyBorder="1" applyAlignment="1">
      <alignment horizontal="left" vertical="top" wrapText="1"/>
    </xf>
    <xf numFmtId="0" fontId="0" fillId="0" borderId="0" xfId="0" applyFont="1" applyBorder="1" applyAlignment="1">
      <alignment horizontal="center"/>
    </xf>
    <xf numFmtId="0" fontId="0" fillId="0" borderId="0" xfId="0" applyFont="1" applyBorder="1" applyAlignment="1">
      <alignment horizontal="center" vertical="top"/>
    </xf>
    <xf numFmtId="0" fontId="0" fillId="0" borderId="0" xfId="0" applyFont="1" applyBorder="1" applyAlignment="1">
      <alignment horizontal="left"/>
    </xf>
    <xf numFmtId="16" fontId="0" fillId="0" borderId="0" xfId="0" applyNumberFormat="1" applyFont="1" applyBorder="1" applyAlignment="1">
      <alignment horizontal="center" vertical="top"/>
    </xf>
    <xf numFmtId="0" fontId="0" fillId="0" borderId="0" xfId="0" applyFont="1" applyAlignment="1">
      <alignment horizontal="center" vertical="top"/>
    </xf>
    <xf numFmtId="0" fontId="10" fillId="0" borderId="0" xfId="3" applyFont="1" applyFill="1" applyAlignment="1">
      <alignment horizontal="justify" vertical="top"/>
    </xf>
    <xf numFmtId="0" fontId="0" fillId="0" borderId="0" xfId="0" applyFont="1" applyBorder="1" applyAlignment="1">
      <alignment horizontal="center" vertical="center" wrapText="1"/>
    </xf>
    <xf numFmtId="0" fontId="10" fillId="0" borderId="0" xfId="3" applyFont="1" applyFill="1" applyAlignment="1">
      <alignment horizontal="justify" vertical="center"/>
    </xf>
    <xf numFmtId="0" fontId="0" fillId="0" borderId="0" xfId="0" applyFont="1" applyBorder="1" applyAlignment="1">
      <alignment horizontal="center" vertical="center"/>
    </xf>
    <xf numFmtId="0" fontId="8" fillId="0" borderId="0" xfId="0" applyFont="1" applyBorder="1" applyAlignment="1">
      <alignment horizontal="left" vertical="top" wrapText="1"/>
    </xf>
    <xf numFmtId="0" fontId="20" fillId="0" borderId="0" xfId="0" applyFont="1" applyBorder="1" applyAlignment="1">
      <alignment horizontal="left" vertical="top" wrapText="1"/>
    </xf>
    <xf numFmtId="0" fontId="18" fillId="0" borderId="0" xfId="0" applyFont="1" applyAlignment="1">
      <alignment horizontal="right" vertical="center"/>
    </xf>
    <xf numFmtId="0" fontId="10" fillId="0" borderId="0" xfId="0" applyFont="1" applyAlignment="1">
      <alignment horizontal="center" vertical="center"/>
    </xf>
    <xf numFmtId="0" fontId="0" fillId="0" borderId="5" xfId="0" applyFont="1" applyBorder="1" applyAlignment="1">
      <alignment horizontal="center"/>
    </xf>
    <xf numFmtId="0" fontId="0" fillId="0" borderId="0" xfId="0" applyFont="1" applyBorder="1" applyAlignment="1" applyProtection="1">
      <alignment horizontal="center" wrapText="1"/>
      <protection locked="0"/>
    </xf>
    <xf numFmtId="0" fontId="0" fillId="0" borderId="0" xfId="0" applyFont="1" applyBorder="1" applyAlignment="1" applyProtection="1">
      <alignment horizontal="center"/>
      <protection locked="0"/>
    </xf>
    <xf numFmtId="4" fontId="0" fillId="0" borderId="3" xfId="0" applyNumberFormat="1" applyFont="1" applyBorder="1" applyAlignment="1" applyProtection="1">
      <alignment horizontal="center" wrapText="1"/>
      <protection locked="0"/>
    </xf>
    <xf numFmtId="2" fontId="0" fillId="0" borderId="3" xfId="0" applyNumberFormat="1" applyFont="1" applyBorder="1" applyAlignment="1">
      <alignment horizontal="center"/>
    </xf>
    <xf numFmtId="4" fontId="0" fillId="0" borderId="0" xfId="0" applyNumberFormat="1" applyFont="1"/>
    <xf numFmtId="4" fontId="0" fillId="0" borderId="0" xfId="0" applyNumberFormat="1" applyFont="1" applyBorder="1" applyAlignment="1" applyProtection="1">
      <alignment horizontal="center" wrapText="1"/>
      <protection locked="0"/>
    </xf>
    <xf numFmtId="4" fontId="0" fillId="0" borderId="0" xfId="0" applyNumberFormat="1" applyFont="1" applyBorder="1" applyAlignment="1" applyProtection="1">
      <alignment horizontal="center"/>
      <protection locked="0"/>
    </xf>
    <xf numFmtId="4" fontId="0" fillId="0" borderId="3" xfId="0" applyNumberFormat="1" applyFont="1" applyBorder="1" applyAlignment="1" applyProtection="1">
      <alignment horizontal="center"/>
      <protection locked="0"/>
    </xf>
    <xf numFmtId="2" fontId="0" fillId="0" borderId="5" xfId="0" applyNumberFormat="1" applyFont="1" applyBorder="1" applyAlignment="1" applyProtection="1">
      <alignment horizontal="center" wrapText="1"/>
      <protection locked="0"/>
    </xf>
    <xf numFmtId="2" fontId="0" fillId="0" borderId="3" xfId="0" applyNumberFormat="1" applyFont="1" applyBorder="1" applyAlignment="1" applyProtection="1">
      <alignment horizontal="center" wrapText="1"/>
      <protection locked="0"/>
    </xf>
    <xf numFmtId="2" fontId="0" fillId="0" borderId="0" xfId="0" applyNumberFormat="1" applyFont="1" applyBorder="1" applyAlignment="1" applyProtection="1">
      <alignment horizontal="center" wrapText="1"/>
      <protection locked="0"/>
    </xf>
    <xf numFmtId="2" fontId="0" fillId="0" borderId="0" xfId="0" applyNumberFormat="1" applyFont="1" applyBorder="1" applyAlignment="1">
      <alignment horizontal="center"/>
    </xf>
    <xf numFmtId="4" fontId="0" fillId="0" borderId="5" xfId="0" applyNumberFormat="1" applyFont="1" applyBorder="1" applyAlignment="1" applyProtection="1">
      <alignment horizontal="center"/>
      <protection locked="0"/>
    </xf>
    <xf numFmtId="4" fontId="21" fillId="0" borderId="3" xfId="0" applyNumberFormat="1" applyFont="1" applyBorder="1" applyAlignment="1">
      <alignment horizontal="center"/>
    </xf>
    <xf numFmtId="4" fontId="0" fillId="2" borderId="3" xfId="0" applyNumberFormat="1" applyFont="1" applyFill="1" applyBorder="1" applyAlignment="1" applyProtection="1">
      <alignment horizontal="center" wrapText="1"/>
      <protection locked="0"/>
    </xf>
    <xf numFmtId="4" fontId="0" fillId="2" borderId="5" xfId="0" applyNumberFormat="1" applyFont="1" applyFill="1" applyBorder="1" applyAlignment="1">
      <alignment horizontal="center"/>
    </xf>
    <xf numFmtId="4" fontId="0" fillId="2" borderId="0" xfId="0" applyNumberFormat="1" applyFont="1" applyFill="1" applyBorder="1" applyAlignment="1">
      <alignment horizontal="center"/>
    </xf>
    <xf numFmtId="4" fontId="0" fillId="2" borderId="3" xfId="0" applyNumberFormat="1" applyFont="1" applyFill="1" applyBorder="1" applyAlignment="1">
      <alignment horizontal="center"/>
    </xf>
    <xf numFmtId="0" fontId="1" fillId="2" borderId="5" xfId="0" applyFont="1" applyFill="1" applyBorder="1" applyAlignment="1">
      <alignment horizontal="center"/>
    </xf>
    <xf numFmtId="4" fontId="0" fillId="2" borderId="5" xfId="0" applyNumberFormat="1" applyFont="1" applyFill="1" applyBorder="1" applyAlignment="1" applyProtection="1">
      <alignment horizontal="center" wrapText="1"/>
      <protection locked="0"/>
    </xf>
    <xf numFmtId="4" fontId="0" fillId="0" borderId="5" xfId="0" applyNumberFormat="1" applyFont="1" applyBorder="1" applyAlignment="1" applyProtection="1">
      <alignment horizontal="center" wrapText="1"/>
      <protection locked="0"/>
    </xf>
    <xf numFmtId="0" fontId="0" fillId="2" borderId="3" xfId="0" applyFont="1" applyFill="1" applyBorder="1" applyAlignment="1">
      <alignment horizontal="center"/>
    </xf>
    <xf numFmtId="0" fontId="0" fillId="2" borderId="0" xfId="0" applyFont="1" applyFill="1"/>
    <xf numFmtId="0" fontId="10" fillId="2" borderId="0" xfId="0" applyFont="1" applyFill="1" applyAlignment="1">
      <alignment horizontal="center" vertical="center"/>
    </xf>
    <xf numFmtId="0" fontId="21" fillId="0" borderId="0" xfId="0" applyFont="1" applyBorder="1" applyAlignment="1">
      <alignment horizontal="center" wrapText="1"/>
    </xf>
    <xf numFmtId="0" fontId="22" fillId="0" borderId="0" xfId="0" quotePrefix="1" applyFont="1" applyAlignment="1" applyProtection="1">
      <alignment horizontal="justify" vertical="justify" wrapText="1"/>
    </xf>
    <xf numFmtId="0" fontId="20" fillId="3" borderId="0" xfId="0" applyFont="1" applyFill="1" applyBorder="1" applyAlignment="1">
      <alignment horizontal="left" vertical="top" wrapText="1"/>
    </xf>
    <xf numFmtId="0" fontId="0" fillId="2" borderId="0" xfId="0" applyFont="1" applyFill="1" applyBorder="1" applyAlignment="1">
      <alignment horizontal="center" vertical="top"/>
    </xf>
    <xf numFmtId="0" fontId="1" fillId="2" borderId="0" xfId="0" applyFont="1" applyFill="1" applyBorder="1" applyAlignment="1">
      <alignment horizontal="center" vertical="top"/>
    </xf>
    <xf numFmtId="0" fontId="7" fillId="2" borderId="0" xfId="0" applyFont="1" applyFill="1" applyAlignment="1">
      <alignment horizontal="justify" vertical="top" wrapText="1"/>
    </xf>
    <xf numFmtId="0" fontId="1" fillId="2" borderId="3" xfId="0" applyFont="1" applyFill="1" applyBorder="1" applyAlignment="1">
      <alignment horizontal="center"/>
    </xf>
    <xf numFmtId="0" fontId="0" fillId="2" borderId="0" xfId="0" applyFont="1" applyFill="1" applyBorder="1" applyAlignment="1">
      <alignment horizontal="center"/>
    </xf>
    <xf numFmtId="0" fontId="1" fillId="2" borderId="0" xfId="0" applyFont="1" applyFill="1" applyBorder="1" applyAlignment="1">
      <alignment horizontal="center"/>
    </xf>
    <xf numFmtId="2" fontId="0" fillId="2" borderId="0" xfId="0" applyNumberFormat="1" applyFont="1" applyFill="1" applyBorder="1" applyAlignment="1" applyProtection="1">
      <alignment horizontal="center"/>
      <protection locked="0"/>
    </xf>
    <xf numFmtId="2" fontId="0" fillId="2" borderId="0" xfId="0" applyNumberFormat="1" applyFont="1" applyFill="1" applyBorder="1" applyAlignment="1">
      <alignment horizontal="center"/>
    </xf>
    <xf numFmtId="4" fontId="0" fillId="2" borderId="0" xfId="0" applyNumberFormat="1" applyFont="1" applyFill="1" applyBorder="1" applyAlignment="1" applyProtection="1">
      <alignment horizontal="center"/>
      <protection locked="0"/>
    </xf>
    <xf numFmtId="0" fontId="7" fillId="2" borderId="0" xfId="0" applyFont="1" applyFill="1" applyAlignment="1">
      <alignment vertical="top" wrapText="1"/>
    </xf>
    <xf numFmtId="0" fontId="0" fillId="2" borderId="0" xfId="0" applyFont="1" applyFill="1" applyBorder="1" applyAlignment="1">
      <alignment horizontal="center" wrapText="1"/>
    </xf>
    <xf numFmtId="2" fontId="0" fillId="2" borderId="3" xfId="0" applyNumberFormat="1" applyFont="1" applyFill="1" applyBorder="1" applyAlignment="1" applyProtection="1">
      <alignment horizontal="center" wrapText="1"/>
      <protection locked="0"/>
    </xf>
    <xf numFmtId="2" fontId="0" fillId="2" borderId="3" xfId="0" applyNumberFormat="1" applyFont="1" applyFill="1" applyBorder="1" applyAlignment="1">
      <alignment horizontal="center"/>
    </xf>
    <xf numFmtId="4" fontId="0" fillId="2" borderId="3" xfId="0" applyNumberFormat="1" applyFont="1" applyFill="1" applyBorder="1" applyAlignment="1" applyProtection="1">
      <alignment horizontal="center"/>
      <protection locked="0"/>
    </xf>
    <xf numFmtId="2" fontId="0" fillId="2" borderId="0" xfId="0" applyNumberFormat="1" applyFont="1" applyFill="1" applyBorder="1" applyAlignment="1" applyProtection="1">
      <alignment horizontal="center" wrapText="1"/>
      <protection locked="0"/>
    </xf>
    <xf numFmtId="4" fontId="0" fillId="0" borderId="3" xfId="0" applyNumberFormat="1" applyBorder="1" applyAlignment="1">
      <alignment horizontal="center"/>
    </xf>
    <xf numFmtId="16" fontId="0" fillId="2" borderId="0" xfId="0" applyNumberFormat="1" applyFont="1" applyFill="1" applyBorder="1" applyAlignment="1">
      <alignment horizontal="center" vertical="top"/>
    </xf>
    <xf numFmtId="0" fontId="1" fillId="2" borderId="4" xfId="0" applyFont="1" applyFill="1" applyBorder="1" applyAlignment="1">
      <alignment horizontal="center"/>
    </xf>
    <xf numFmtId="0" fontId="0" fillId="0" borderId="3" xfId="0" applyFont="1" applyBorder="1" applyAlignment="1">
      <alignment horizontal="center" wrapText="1"/>
    </xf>
    <xf numFmtId="0" fontId="7" fillId="0" borderId="0" xfId="0" applyFont="1" applyAlignment="1">
      <alignment wrapText="1"/>
    </xf>
    <xf numFmtId="0" fontId="10" fillId="0" borderId="0" xfId="0" applyFont="1" applyAlignment="1" applyProtection="1">
      <alignment horizontal="justify" vertical="top" wrapText="1"/>
    </xf>
    <xf numFmtId="0" fontId="10" fillId="0" borderId="0" xfId="0" quotePrefix="1" applyFont="1" applyAlignment="1" applyProtection="1">
      <alignment horizontal="justify" vertical="top" wrapText="1"/>
    </xf>
    <xf numFmtId="0" fontId="7" fillId="0" borderId="0" xfId="0" applyFont="1" applyAlignment="1">
      <alignment horizontal="left" wrapText="1"/>
    </xf>
    <xf numFmtId="0" fontId="7" fillId="0" borderId="0" xfId="0" applyFont="1" applyAlignment="1">
      <alignment horizontal="center" wrapText="1"/>
    </xf>
    <xf numFmtId="0" fontId="0" fillId="0" borderId="0" xfId="0" applyFont="1" applyFill="1" applyBorder="1" applyAlignment="1">
      <alignment horizontal="right" vertical="top"/>
    </xf>
    <xf numFmtId="0" fontId="0" fillId="0" borderId="0" xfId="0" applyFont="1" applyFill="1" applyBorder="1"/>
    <xf numFmtId="164" fontId="0" fillId="0" borderId="0" xfId="0" applyNumberFormat="1" applyFont="1" applyFill="1" applyBorder="1" applyAlignment="1">
      <alignment horizontal="right"/>
    </xf>
    <xf numFmtId="164" fontId="0" fillId="0" borderId="5" xfId="0" applyNumberFormat="1" applyFont="1" applyBorder="1" applyAlignment="1">
      <alignment horizontal="center" vertical="center"/>
    </xf>
    <xf numFmtId="0" fontId="0" fillId="2" borderId="5" xfId="0" applyFont="1" applyFill="1" applyBorder="1" applyAlignment="1">
      <alignment horizontal="center" vertical="center"/>
    </xf>
    <xf numFmtId="0" fontId="0" fillId="0" borderId="5" xfId="0" applyFont="1" applyBorder="1" applyAlignment="1">
      <alignment horizontal="center" vertical="center"/>
    </xf>
    <xf numFmtId="0" fontId="10" fillId="0" borderId="0" xfId="3" applyFont="1" applyFill="1" applyAlignment="1">
      <alignment horizontal="justify"/>
    </xf>
    <xf numFmtId="0" fontId="0" fillId="0" borderId="3" xfId="0" applyFont="1" applyBorder="1" applyAlignment="1">
      <alignment horizontal="center"/>
    </xf>
    <xf numFmtId="0" fontId="0" fillId="0" borderId="0" xfId="0" applyFont="1" applyAlignment="1"/>
    <xf numFmtId="0" fontId="0" fillId="0" borderId="0" xfId="0" applyAlignment="1"/>
    <xf numFmtId="0" fontId="0" fillId="2" borderId="0" xfId="0" applyFont="1" applyFill="1" applyAlignment="1"/>
    <xf numFmtId="0" fontId="7" fillId="2" borderId="0" xfId="0" applyFont="1" applyFill="1" applyAlignment="1">
      <alignment horizontal="justify" vertical="top"/>
    </xf>
    <xf numFmtId="164" fontId="0" fillId="0" borderId="0" xfId="0" applyNumberFormat="1" applyFont="1" applyBorder="1" applyAlignment="1">
      <alignment horizontal="center" vertical="center"/>
    </xf>
    <xf numFmtId="0" fontId="0" fillId="2" borderId="0" xfId="0" applyFont="1" applyFill="1" applyBorder="1" applyAlignment="1">
      <alignment horizontal="center" vertical="center"/>
    </xf>
    <xf numFmtId="0" fontId="7" fillId="0" borderId="0" xfId="0" applyFont="1" applyAlignment="1">
      <alignment horizontal="justify" vertical="top" wrapText="1"/>
    </xf>
    <xf numFmtId="0" fontId="21" fillId="2" borderId="0" xfId="0" applyFont="1" applyFill="1" applyBorder="1" applyAlignment="1">
      <alignment horizontal="center" wrapText="1"/>
    </xf>
    <xf numFmtId="4" fontId="0" fillId="0" borderId="0" xfId="0" applyNumberFormat="1" applyFont="1" applyFill="1" applyBorder="1" applyAlignment="1" applyProtection="1">
      <alignment horizontal="center"/>
      <protection locked="0"/>
    </xf>
    <xf numFmtId="4" fontId="0" fillId="0" borderId="3" xfId="0" applyNumberFormat="1" applyFont="1" applyFill="1" applyBorder="1" applyAlignment="1" applyProtection="1">
      <alignment horizontal="center"/>
      <protection locked="0"/>
    </xf>
    <xf numFmtId="0" fontId="16" fillId="2" borderId="0" xfId="0" applyFont="1" applyFill="1" applyBorder="1" applyAlignment="1">
      <alignment horizontal="left" vertical="center" wrapText="1"/>
    </xf>
    <xf numFmtId="0" fontId="20" fillId="2" borderId="0" xfId="0" applyFont="1" applyFill="1" applyBorder="1" applyAlignment="1">
      <alignment horizontal="left" vertical="top" wrapText="1"/>
    </xf>
    <xf numFmtId="0" fontId="16" fillId="2" borderId="0" xfId="0" applyFont="1" applyFill="1" applyBorder="1" applyAlignment="1">
      <alignment horizontal="center" vertical="center"/>
    </xf>
    <xf numFmtId="0" fontId="9" fillId="0" borderId="0" xfId="0" applyFont="1" applyBorder="1" applyAlignment="1" applyProtection="1">
      <alignment horizontal="justify" vertical="top" wrapText="1"/>
    </xf>
    <xf numFmtId="0" fontId="14" fillId="0" borderId="0" xfId="0" applyFont="1" applyFill="1" applyAlignment="1">
      <alignment horizontal="justify" vertical="top" wrapText="1"/>
    </xf>
    <xf numFmtId="4" fontId="0" fillId="2" borderId="5" xfId="0" applyNumberFormat="1" applyFont="1" applyFill="1" applyBorder="1" applyAlignment="1">
      <alignment horizontal="justify"/>
    </xf>
    <xf numFmtId="0" fontId="1" fillId="0" borderId="5" xfId="0" applyFont="1" applyBorder="1" applyAlignment="1">
      <alignment horizontal="justify"/>
    </xf>
    <xf numFmtId="4" fontId="0" fillId="0" borderId="5" xfId="0" applyNumberFormat="1" applyFont="1" applyBorder="1" applyAlignment="1" applyProtection="1">
      <alignment horizontal="justify" wrapText="1"/>
      <protection locked="0"/>
    </xf>
    <xf numFmtId="4" fontId="0" fillId="0" borderId="5" xfId="0" applyNumberFormat="1" applyFont="1" applyBorder="1" applyAlignment="1">
      <alignment horizontal="justify"/>
    </xf>
    <xf numFmtId="49" fontId="10" fillId="0" borderId="0" xfId="0" applyNumberFormat="1" applyFont="1" applyFill="1" applyAlignment="1">
      <alignment horizontal="justify" vertical="top" wrapText="1"/>
    </xf>
    <xf numFmtId="0" fontId="10" fillId="2" borderId="0" xfId="0" applyFont="1" applyFill="1" applyAlignment="1" applyProtection="1">
      <alignment horizontal="justify" vertical="top" wrapText="1"/>
    </xf>
    <xf numFmtId="0" fontId="0" fillId="2" borderId="0" xfId="0" applyFont="1" applyFill="1" applyAlignment="1">
      <alignment horizontal="center" vertical="top"/>
    </xf>
    <xf numFmtId="0" fontId="0" fillId="2" borderId="0" xfId="0" applyFill="1"/>
    <xf numFmtId="0" fontId="4" fillId="2" borderId="0" xfId="0" applyFont="1" applyFill="1" applyAlignment="1">
      <alignment horizontal="center" vertical="center"/>
    </xf>
    <xf numFmtId="0" fontId="0" fillId="3" borderId="0" xfId="0" applyFont="1" applyFill="1" applyBorder="1" applyAlignment="1">
      <alignment vertical="top"/>
    </xf>
    <xf numFmtId="0" fontId="10" fillId="2" borderId="0" xfId="2" applyFont="1" applyFill="1" applyAlignment="1">
      <alignment horizontal="justify" vertical="top" wrapText="1"/>
    </xf>
    <xf numFmtId="0" fontId="10" fillId="0" borderId="0" xfId="3" applyFont="1" applyFill="1" applyAlignment="1">
      <alignment horizontal="left" wrapText="1"/>
    </xf>
    <xf numFmtId="0" fontId="1" fillId="0" borderId="0" xfId="0" applyFont="1" applyAlignment="1">
      <alignment horizontal="right" vertical="top" wrapText="1"/>
    </xf>
    <xf numFmtId="0" fontId="1" fillId="0" borderId="0" xfId="0" applyFont="1" applyAlignment="1">
      <alignment horizontal="left" vertical="top" wrapText="1"/>
    </xf>
    <xf numFmtId="0" fontId="1" fillId="0" borderId="0" xfId="0" applyFont="1" applyAlignment="1" applyProtection="1">
      <alignment horizontal="left" wrapText="1"/>
      <protection locked="0"/>
    </xf>
    <xf numFmtId="0" fontId="1" fillId="0" borderId="1" xfId="0" applyFont="1" applyBorder="1" applyAlignment="1" applyProtection="1">
      <alignment horizontal="left" wrapText="1"/>
      <protection locked="0"/>
    </xf>
    <xf numFmtId="0" fontId="1" fillId="0" borderId="0" xfId="0" applyFont="1" applyAlignment="1">
      <alignment horizontal="center" vertical="top" wrapText="1"/>
    </xf>
    <xf numFmtId="0" fontId="2" fillId="0" borderId="0" xfId="0" applyFont="1" applyAlignment="1">
      <alignment horizontal="center" vertical="top" wrapText="1"/>
    </xf>
    <xf numFmtId="0" fontId="3" fillId="0" borderId="0" xfId="0" applyFont="1" applyAlignment="1">
      <alignment horizontal="center" vertical="top" wrapText="1"/>
    </xf>
    <xf numFmtId="0" fontId="0" fillId="0" borderId="2"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1" fillId="0" borderId="0" xfId="0" applyFont="1" applyAlignment="1">
      <alignment horizontal="center" wrapText="1"/>
    </xf>
    <xf numFmtId="0" fontId="1" fillId="0" borderId="0" xfId="0" applyFont="1" applyAlignment="1">
      <alignment horizontal="right" wrapText="1"/>
    </xf>
    <xf numFmtId="165" fontId="2" fillId="0" borderId="1" xfId="0" applyNumberFormat="1" applyFont="1" applyBorder="1" applyAlignment="1">
      <alignment horizontal="center" vertical="center" wrapText="1"/>
    </xf>
    <xf numFmtId="44" fontId="2" fillId="0" borderId="1" xfId="0" applyNumberFormat="1" applyFont="1" applyBorder="1" applyAlignment="1">
      <alignment horizontal="center" wrapText="1"/>
    </xf>
    <xf numFmtId="4" fontId="1" fillId="0" borderId="0" xfId="0" applyNumberFormat="1" applyFont="1" applyAlignment="1">
      <alignment horizontal="left" vertical="top" wrapText="1"/>
    </xf>
    <xf numFmtId="0" fontId="2" fillId="0" borderId="0" xfId="0" applyFont="1" applyFill="1" applyAlignment="1">
      <alignment horizontal="left" vertical="top" wrapText="1"/>
    </xf>
    <xf numFmtId="0" fontId="1" fillId="0" borderId="0" xfId="0" quotePrefix="1" applyFont="1" applyAlignment="1">
      <alignment horizontal="left" vertical="top" wrapText="1"/>
    </xf>
    <xf numFmtId="0" fontId="2" fillId="0" borderId="0" xfId="0" applyFont="1" applyAlignment="1">
      <alignment horizontal="left" vertical="top" wrapText="1"/>
    </xf>
    <xf numFmtId="0" fontId="1" fillId="0" borderId="0" xfId="0" quotePrefix="1" applyFont="1" applyAlignment="1">
      <alignment horizontal="left" vertical="top"/>
    </xf>
    <xf numFmtId="0" fontId="16" fillId="3" borderId="0" xfId="0" applyFont="1" applyFill="1" applyBorder="1" applyAlignment="1">
      <alignment horizontal="center" vertical="center" wrapText="1"/>
    </xf>
    <xf numFmtId="0" fontId="16" fillId="3" borderId="0" xfId="0" applyFont="1" applyFill="1" applyBorder="1" applyAlignment="1">
      <alignment horizontal="center" vertical="center"/>
    </xf>
    <xf numFmtId="0" fontId="0" fillId="3" borderId="0" xfId="0" applyFont="1" applyFill="1" applyBorder="1" applyAlignment="1">
      <alignment horizontal="center" vertical="top"/>
    </xf>
    <xf numFmtId="164" fontId="0" fillId="3" borderId="0" xfId="0" applyNumberFormat="1" applyFont="1" applyFill="1" applyBorder="1" applyAlignment="1">
      <alignment horizontal="right" vertical="top"/>
    </xf>
    <xf numFmtId="0" fontId="17" fillId="4" borderId="0" xfId="0" applyFont="1" applyFill="1" applyAlignment="1">
      <alignment horizontal="center" vertical="center"/>
    </xf>
    <xf numFmtId="0" fontId="0" fillId="3" borderId="0" xfId="0" applyFont="1" applyFill="1" applyBorder="1" applyAlignment="1">
      <alignment horizontal="right" vertical="top"/>
    </xf>
    <xf numFmtId="164" fontId="0" fillId="3" borderId="0" xfId="0" applyNumberFormat="1" applyFont="1" applyFill="1" applyBorder="1" applyAlignment="1">
      <alignment horizontal="right"/>
    </xf>
    <xf numFmtId="0" fontId="17" fillId="3" borderId="0" xfId="0" applyFont="1" applyFill="1" applyAlignment="1">
      <alignment horizontal="center" vertical="center"/>
    </xf>
    <xf numFmtId="0" fontId="10" fillId="0" borderId="0" xfId="0" applyFont="1" applyAlignment="1">
      <alignment horizontal="center" vertical="center"/>
    </xf>
    <xf numFmtId="0" fontId="11" fillId="2" borderId="0" xfId="0" applyFont="1" applyFill="1" applyBorder="1" applyAlignment="1">
      <alignment horizontal="left" vertical="top" wrapText="1"/>
    </xf>
    <xf numFmtId="0" fontId="16" fillId="3" borderId="0" xfId="0" applyFont="1" applyFill="1" applyBorder="1" applyAlignment="1">
      <alignment horizontal="left" vertical="center" wrapText="1"/>
    </xf>
    <xf numFmtId="0" fontId="0" fillId="0" borderId="0" xfId="0" applyFont="1" applyAlignment="1">
      <alignment horizontal="center" vertical="center"/>
    </xf>
    <xf numFmtId="0" fontId="11" fillId="2" borderId="0" xfId="0" applyFont="1" applyFill="1" applyBorder="1" applyAlignment="1">
      <alignment horizontal="left" vertical="center" wrapText="1"/>
    </xf>
    <xf numFmtId="0" fontId="19" fillId="3" borderId="0" xfId="0" applyFont="1" applyFill="1" applyBorder="1" applyAlignment="1">
      <alignment horizontal="center" vertical="center"/>
    </xf>
    <xf numFmtId="0" fontId="11" fillId="2" borderId="0" xfId="0" applyFont="1" applyFill="1" applyBorder="1" applyAlignment="1">
      <alignment horizontal="justify" vertical="top" wrapText="1"/>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6" fillId="0" borderId="8" xfId="0" applyFont="1" applyBorder="1" applyAlignment="1">
      <alignment horizontal="center" vertical="center"/>
    </xf>
    <xf numFmtId="0" fontId="10" fillId="2" borderId="0" xfId="0" applyFont="1" applyFill="1" applyAlignment="1">
      <alignment horizontal="center" vertical="center"/>
    </xf>
    <xf numFmtId="164" fontId="0" fillId="0" borderId="3" xfId="0" applyNumberFormat="1" applyFont="1" applyBorder="1" applyAlignment="1">
      <alignment horizontal="center"/>
    </xf>
    <xf numFmtId="0" fontId="0" fillId="0" borderId="3" xfId="0" applyFont="1" applyBorder="1" applyAlignment="1">
      <alignment horizontal="center"/>
    </xf>
    <xf numFmtId="0" fontId="0" fillId="0" borderId="0" xfId="0" applyFont="1" applyAlignment="1">
      <alignment horizontal="center"/>
    </xf>
    <xf numFmtId="164" fontId="0" fillId="3" borderId="4" xfId="0" applyNumberFormat="1" applyFont="1" applyFill="1" applyBorder="1" applyAlignment="1">
      <alignment horizontal="center" vertical="center"/>
    </xf>
    <xf numFmtId="0" fontId="0" fillId="3" borderId="4" xfId="0" applyFont="1" applyFill="1" applyBorder="1" applyAlignment="1">
      <alignment horizontal="center" vertical="center"/>
    </xf>
    <xf numFmtId="2" fontId="0" fillId="2" borderId="3" xfId="0" applyNumberFormat="1" applyFont="1" applyFill="1" applyBorder="1" applyAlignment="1" applyProtection="1">
      <alignment horizontal="center"/>
      <protection locked="0"/>
    </xf>
    <xf numFmtId="4" fontId="0" fillId="0" borderId="5" xfId="0" applyNumberFormat="1" applyBorder="1" applyAlignment="1">
      <alignment horizontal="center"/>
    </xf>
    <xf numFmtId="4" fontId="0" fillId="0" borderId="0" xfId="0" applyNumberFormat="1" applyBorder="1" applyAlignment="1">
      <alignment horizontal="center"/>
    </xf>
    <xf numFmtId="2" fontId="0" fillId="2" borderId="3" xfId="0" applyNumberFormat="1" applyFont="1" applyFill="1" applyBorder="1" applyAlignment="1" applyProtection="1">
      <alignment horizontal="center"/>
    </xf>
    <xf numFmtId="4" fontId="21" fillId="0" borderId="0" xfId="0" applyNumberFormat="1" applyFont="1" applyBorder="1" applyAlignment="1">
      <alignment horizontal="center"/>
    </xf>
    <xf numFmtId="0" fontId="0" fillId="2" borderId="0" xfId="0" applyFont="1" applyFill="1" applyBorder="1" applyAlignment="1" applyProtection="1">
      <alignment horizontal="center" vertical="top"/>
    </xf>
    <xf numFmtId="0" fontId="1" fillId="2" borderId="0" xfId="0" applyFont="1" applyFill="1" applyBorder="1" applyAlignment="1" applyProtection="1">
      <alignment horizontal="center" vertical="top"/>
    </xf>
    <xf numFmtId="2" fontId="10" fillId="2" borderId="0" xfId="0" applyNumberFormat="1" applyFont="1" applyFill="1" applyAlignment="1" applyProtection="1">
      <alignment horizontal="justify" vertical="top" wrapText="1"/>
    </xf>
    <xf numFmtId="0" fontId="1" fillId="2" borderId="3" xfId="0" applyFont="1" applyFill="1" applyBorder="1" applyAlignment="1" applyProtection="1">
      <alignment horizontal="center"/>
    </xf>
    <xf numFmtId="0" fontId="0" fillId="2" borderId="0" xfId="0" applyFont="1" applyFill="1" applyBorder="1" applyAlignment="1" applyProtection="1">
      <alignment horizontal="center"/>
    </xf>
    <xf numFmtId="4" fontId="0" fillId="2" borderId="0" xfId="0" applyNumberFormat="1" applyFont="1" applyFill="1" applyBorder="1" applyAlignment="1" applyProtection="1">
      <alignment horizontal="center"/>
    </xf>
    <xf numFmtId="0" fontId="1" fillId="2" borderId="0" xfId="0" applyFont="1" applyFill="1" applyBorder="1" applyAlignment="1" applyProtection="1">
      <alignment horizontal="center"/>
    </xf>
    <xf numFmtId="0" fontId="0" fillId="0" borderId="0" xfId="0" applyFont="1" applyBorder="1" applyAlignment="1" applyProtection="1">
      <alignment horizontal="center" vertical="top"/>
    </xf>
    <xf numFmtId="0" fontId="1" fillId="0" borderId="0" xfId="0" applyFont="1" applyBorder="1" applyAlignment="1" applyProtection="1">
      <alignment horizontal="center" vertical="top"/>
    </xf>
    <xf numFmtId="0" fontId="7" fillId="0" borderId="0" xfId="0" applyFont="1" applyAlignment="1" applyProtection="1">
      <alignment horizontal="left" wrapText="1"/>
    </xf>
    <xf numFmtId="0" fontId="1" fillId="0" borderId="0" xfId="0" applyFont="1" applyBorder="1" applyAlignment="1" applyProtection="1">
      <alignment horizontal="center"/>
    </xf>
    <xf numFmtId="0" fontId="0" fillId="0" borderId="0" xfId="0" applyFont="1" applyBorder="1" applyAlignment="1" applyProtection="1">
      <alignment horizontal="center" wrapText="1"/>
    </xf>
    <xf numFmtId="0" fontId="0" fillId="0" borderId="3" xfId="0" applyFont="1" applyBorder="1" applyProtection="1"/>
    <xf numFmtId="4" fontId="0" fillId="2" borderId="3" xfId="0" applyNumberFormat="1" applyFont="1" applyFill="1" applyBorder="1" applyAlignment="1" applyProtection="1">
      <alignment horizontal="center"/>
    </xf>
    <xf numFmtId="0" fontId="0" fillId="2" borderId="0" xfId="0" applyFont="1" applyFill="1" applyProtection="1"/>
    <xf numFmtId="0" fontId="0" fillId="2" borderId="0" xfId="0" applyFill="1" applyProtection="1"/>
    <xf numFmtId="4" fontId="0" fillId="2" borderId="5" xfId="0" applyNumberFormat="1" applyFont="1" applyFill="1" applyBorder="1" applyAlignment="1" applyProtection="1">
      <alignment horizontal="center"/>
    </xf>
  </cellXfs>
  <cellStyles count="4">
    <cellStyle name="Normal 3" xfId="1"/>
    <cellStyle name="Normal_Okončana.sit-troškovnik" xfId="2"/>
    <cellStyle name="Normal_Okončana.sit-troškovnik_Sheet1" xfId="3"/>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409424</xdr:colOff>
      <xdr:row>0</xdr:row>
      <xdr:rowOff>155193</xdr:rowOff>
    </xdr:from>
    <xdr:to>
      <xdr:col>2</xdr:col>
      <xdr:colOff>308741</xdr:colOff>
      <xdr:row>4</xdr:row>
      <xdr:rowOff>140916</xdr:rowOff>
    </xdr:to>
    <xdr:pic>
      <xdr:nvPicPr>
        <xdr:cNvPr id="2" name="Slika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6321" y="155193"/>
          <a:ext cx="556213" cy="747723"/>
        </a:xfrm>
        <a:prstGeom prst="rect">
          <a:avLst/>
        </a:prstGeom>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63"/>
  <sheetViews>
    <sheetView showZeros="0" view="pageLayout" topLeftCell="A20" zoomScale="115" zoomScaleNormal="100" zoomScalePageLayoutView="115" workbookViewId="0">
      <selection activeCell="E45" sqref="E45:G48"/>
    </sheetView>
  </sheetViews>
  <sheetFormatPr defaultColWidth="9.140625" defaultRowHeight="15"/>
  <cols>
    <col min="2" max="2" width="9.140625" customWidth="1"/>
    <col min="4" max="4" width="1.28515625" customWidth="1"/>
    <col min="9" max="9" width="13" customWidth="1"/>
    <col min="10" max="11" width="9.140625" customWidth="1"/>
  </cols>
  <sheetData>
    <row r="1" spans="1:10" ht="15" customHeight="1">
      <c r="A1" s="1"/>
      <c r="B1" s="1"/>
      <c r="C1" s="1"/>
      <c r="D1" s="1"/>
      <c r="E1" s="1"/>
      <c r="F1" s="1"/>
      <c r="G1" s="1"/>
      <c r="H1" s="1"/>
      <c r="I1" s="1"/>
    </row>
    <row r="2" spans="1:10">
      <c r="A2" s="1"/>
      <c r="B2" s="1"/>
      <c r="C2" s="1"/>
      <c r="D2" s="1"/>
      <c r="E2" s="1"/>
      <c r="F2" s="1"/>
      <c r="G2" s="1"/>
      <c r="H2" s="1"/>
      <c r="I2" s="1"/>
    </row>
    <row r="3" spans="1:10">
      <c r="A3" s="1"/>
      <c r="B3" s="1"/>
      <c r="C3" s="1"/>
      <c r="D3" s="1"/>
      <c r="E3" s="1"/>
      <c r="F3" s="1"/>
      <c r="G3" s="1"/>
      <c r="H3" s="1"/>
      <c r="I3" s="1"/>
    </row>
    <row r="4" spans="1:10">
      <c r="A4" s="1"/>
      <c r="B4" s="1"/>
      <c r="C4" s="1"/>
      <c r="D4" s="1"/>
      <c r="E4" s="1"/>
      <c r="F4" s="1"/>
      <c r="G4" s="1"/>
      <c r="H4" s="1"/>
      <c r="I4" s="1"/>
    </row>
    <row r="5" spans="1:10">
      <c r="A5" s="163"/>
      <c r="B5" s="163"/>
      <c r="C5" s="163"/>
      <c r="D5" s="163"/>
      <c r="E5" s="1"/>
      <c r="F5" s="1"/>
      <c r="G5" s="1"/>
      <c r="H5" s="1"/>
      <c r="I5" s="1"/>
    </row>
    <row r="6" spans="1:10">
      <c r="A6" s="164" t="s">
        <v>0</v>
      </c>
      <c r="B6" s="164"/>
      <c r="C6" s="164"/>
      <c r="D6" s="164"/>
      <c r="E6" s="164"/>
      <c r="F6" s="1"/>
      <c r="G6" s="1"/>
      <c r="H6" s="1"/>
      <c r="I6" s="1"/>
    </row>
    <row r="7" spans="1:10" ht="15" customHeight="1">
      <c r="A7" s="164" t="s">
        <v>262</v>
      </c>
      <c r="B7" s="164"/>
      <c r="C7" s="164"/>
      <c r="D7" s="164"/>
      <c r="E7" s="164"/>
      <c r="F7" s="1"/>
      <c r="G7" s="1"/>
      <c r="H7" s="1"/>
      <c r="I7" s="1"/>
    </row>
    <row r="8" spans="1:10">
      <c r="A8" s="164"/>
      <c r="B8" s="164"/>
      <c r="C8" s="164"/>
      <c r="D8" s="164"/>
      <c r="E8" s="164"/>
      <c r="F8" s="1"/>
      <c r="G8" s="1"/>
      <c r="H8" s="1"/>
      <c r="I8" s="1"/>
    </row>
    <row r="9" spans="1:10">
      <c r="A9" s="163" t="s">
        <v>67</v>
      </c>
      <c r="B9" s="163"/>
      <c r="C9" s="163"/>
      <c r="D9" s="163"/>
      <c r="E9" s="163"/>
      <c r="F9" s="1"/>
      <c r="G9" s="1"/>
      <c r="H9" s="1"/>
      <c r="I9" s="1"/>
    </row>
    <row r="10" spans="1:10">
      <c r="A10" s="1"/>
      <c r="B10" s="1"/>
      <c r="C10" s="1"/>
      <c r="D10" s="1"/>
      <c r="E10" s="1"/>
      <c r="F10" s="1"/>
      <c r="G10" s="1"/>
      <c r="H10" s="1"/>
      <c r="I10" s="1"/>
    </row>
    <row r="11" spans="1:10" ht="15" customHeight="1">
      <c r="A11" s="1"/>
      <c r="B11" s="1"/>
      <c r="C11" s="1"/>
      <c r="D11" s="1"/>
      <c r="E11" s="1"/>
      <c r="F11" s="1"/>
      <c r="G11" s="1"/>
      <c r="H11" s="1"/>
      <c r="I11" s="1"/>
    </row>
    <row r="12" spans="1:10" ht="36" customHeight="1">
      <c r="A12" s="1"/>
      <c r="B12" s="165" t="s">
        <v>260</v>
      </c>
      <c r="C12" s="165"/>
      <c r="D12" s="165"/>
      <c r="E12" s="165"/>
      <c r="F12" s="165"/>
      <c r="G12" s="165"/>
      <c r="H12" s="165"/>
      <c r="I12" s="165"/>
    </row>
    <row r="13" spans="1:10" ht="15" customHeight="1">
      <c r="A13" s="1"/>
      <c r="B13" s="7"/>
      <c r="C13" s="7"/>
      <c r="D13" s="7"/>
      <c r="E13" s="7"/>
      <c r="F13" s="7"/>
      <c r="G13" s="7"/>
      <c r="H13" s="7"/>
      <c r="I13" s="7"/>
    </row>
    <row r="14" spans="1:10" ht="15" customHeight="1">
      <c r="A14" s="2"/>
      <c r="B14" s="2"/>
      <c r="C14" s="2"/>
      <c r="D14" s="1"/>
      <c r="E14" s="1"/>
      <c r="F14" s="1"/>
      <c r="G14" s="1"/>
      <c r="H14" s="1"/>
      <c r="I14" s="1"/>
    </row>
    <row r="15" spans="1:10">
      <c r="A15" s="159" t="s">
        <v>261</v>
      </c>
      <c r="B15" s="159"/>
      <c r="C15" s="159"/>
      <c r="D15" s="1"/>
      <c r="E15" s="160" t="s">
        <v>64</v>
      </c>
      <c r="F15" s="160"/>
      <c r="G15" s="160"/>
      <c r="H15" s="160"/>
      <c r="I15" s="160"/>
      <c r="J15" s="160"/>
    </row>
    <row r="16" spans="1:10" ht="5.25" customHeight="1">
      <c r="A16" s="2"/>
      <c r="B16" s="2"/>
      <c r="C16" s="2"/>
      <c r="D16" s="1"/>
      <c r="E16" s="3"/>
      <c r="F16" s="3"/>
      <c r="G16" s="3"/>
      <c r="H16" s="3"/>
      <c r="I16" s="3"/>
      <c r="J16" s="4"/>
    </row>
    <row r="17" spans="1:10">
      <c r="A17" s="159" t="s">
        <v>2</v>
      </c>
      <c r="B17" s="159"/>
      <c r="C17" s="159"/>
      <c r="D17" s="1"/>
      <c r="E17" s="160">
        <v>95131524528</v>
      </c>
      <c r="F17" s="160"/>
      <c r="G17" s="160"/>
      <c r="H17" s="160"/>
      <c r="I17" s="160"/>
      <c r="J17" s="160"/>
    </row>
    <row r="18" spans="1:10">
      <c r="A18" s="2"/>
      <c r="B18" s="2"/>
      <c r="C18" s="2"/>
      <c r="D18" s="1"/>
      <c r="E18" s="3"/>
      <c r="F18" s="3"/>
      <c r="G18" s="3"/>
      <c r="H18" s="3"/>
      <c r="I18" s="3"/>
      <c r="J18" s="4"/>
    </row>
    <row r="19" spans="1:10">
      <c r="A19" s="159" t="s">
        <v>1</v>
      </c>
      <c r="B19" s="159"/>
      <c r="C19" s="159"/>
      <c r="D19" s="1"/>
      <c r="E19" s="160" t="s">
        <v>169</v>
      </c>
      <c r="F19" s="160"/>
      <c r="G19" s="160"/>
      <c r="H19" s="160"/>
      <c r="I19" s="160"/>
      <c r="J19" s="160"/>
    </row>
    <row r="20" spans="1:10" ht="5.25" customHeight="1">
      <c r="A20" s="2"/>
      <c r="B20" s="2"/>
      <c r="C20" s="2"/>
      <c r="D20" s="1"/>
      <c r="E20" s="3"/>
      <c r="F20" s="3"/>
      <c r="G20" s="3"/>
      <c r="H20" s="3"/>
      <c r="I20" s="3"/>
      <c r="J20" s="4"/>
    </row>
    <row r="21" spans="1:10" ht="15" customHeight="1">
      <c r="A21" s="159" t="s">
        <v>3</v>
      </c>
      <c r="B21" s="159"/>
      <c r="C21" s="159"/>
      <c r="D21" s="1"/>
      <c r="E21" s="160" t="s">
        <v>170</v>
      </c>
      <c r="F21" s="160"/>
      <c r="G21" s="160"/>
      <c r="H21" s="160"/>
      <c r="I21" s="160"/>
      <c r="J21" s="160"/>
    </row>
    <row r="22" spans="1:10" ht="5.25" customHeight="1">
      <c r="A22" s="2"/>
      <c r="B22" s="2"/>
      <c r="C22" s="2"/>
      <c r="D22" s="1"/>
      <c r="E22" s="3"/>
      <c r="F22" s="3"/>
      <c r="G22" s="3"/>
      <c r="H22" s="3"/>
      <c r="I22" s="3"/>
      <c r="J22" s="4"/>
    </row>
    <row r="23" spans="1:10">
      <c r="A23" s="159" t="s">
        <v>4</v>
      </c>
      <c r="B23" s="159"/>
      <c r="C23" s="159"/>
      <c r="D23" s="1"/>
      <c r="E23" s="160" t="s">
        <v>189</v>
      </c>
      <c r="F23" s="160"/>
      <c r="G23" s="160"/>
      <c r="H23" s="160"/>
      <c r="I23" s="160"/>
      <c r="J23" s="160"/>
    </row>
    <row r="24" spans="1:10" ht="5.25" customHeight="1">
      <c r="A24" s="2"/>
      <c r="B24" s="2"/>
      <c r="C24" s="2"/>
      <c r="D24" s="1"/>
      <c r="E24" s="3"/>
      <c r="F24" s="3"/>
      <c r="G24" s="3"/>
      <c r="H24" s="3"/>
      <c r="I24" s="3"/>
      <c r="J24" s="4"/>
    </row>
    <row r="25" spans="1:10">
      <c r="A25" s="159" t="s">
        <v>11</v>
      </c>
      <c r="B25" s="159"/>
      <c r="C25" s="159"/>
      <c r="D25" s="1"/>
      <c r="E25" s="160"/>
      <c r="F25" s="160"/>
      <c r="G25" s="160"/>
      <c r="H25" s="160"/>
      <c r="I25" s="160"/>
      <c r="J25" s="160"/>
    </row>
    <row r="26" spans="1:10" ht="5.25" customHeight="1">
      <c r="A26" s="2"/>
      <c r="B26" s="2"/>
      <c r="C26" s="2"/>
      <c r="D26" s="1"/>
      <c r="E26" s="3"/>
      <c r="F26" s="3"/>
      <c r="G26" s="3"/>
      <c r="H26" s="3"/>
      <c r="I26" s="3"/>
      <c r="J26" s="4"/>
    </row>
    <row r="27" spans="1:10">
      <c r="A27" s="159" t="s">
        <v>5</v>
      </c>
      <c r="B27" s="159"/>
      <c r="C27" s="159"/>
      <c r="D27" s="1"/>
      <c r="E27" s="172" t="s">
        <v>192</v>
      </c>
      <c r="F27" s="172"/>
      <c r="G27" s="172"/>
      <c r="H27" s="172"/>
      <c r="I27" s="172"/>
      <c r="J27" s="172"/>
    </row>
    <row r="28" spans="1:10" ht="5.25" customHeight="1">
      <c r="A28" s="2"/>
      <c r="B28" s="2"/>
      <c r="C28" s="2"/>
      <c r="D28" s="1"/>
      <c r="E28" s="3"/>
      <c r="F28" s="3"/>
      <c r="G28" s="3"/>
      <c r="H28" s="3"/>
      <c r="I28" s="3"/>
      <c r="J28" s="4"/>
    </row>
    <row r="29" spans="1:10">
      <c r="A29" s="159" t="s">
        <v>6</v>
      </c>
      <c r="B29" s="159"/>
      <c r="C29" s="159"/>
      <c r="D29" s="1"/>
      <c r="E29" s="160" t="s">
        <v>190</v>
      </c>
      <c r="F29" s="160"/>
      <c r="G29" s="160"/>
      <c r="H29" s="160"/>
      <c r="I29" s="160"/>
      <c r="J29" s="160"/>
    </row>
    <row r="30" spans="1:10" ht="5.25" customHeight="1">
      <c r="A30" s="2"/>
      <c r="B30" s="2"/>
      <c r="C30" s="2"/>
      <c r="D30" s="1"/>
      <c r="E30" s="3"/>
      <c r="F30" s="3"/>
      <c r="G30" s="3"/>
      <c r="H30" s="3"/>
      <c r="I30" s="3"/>
      <c r="J30" s="4"/>
    </row>
    <row r="31" spans="1:10">
      <c r="A31" s="159" t="s">
        <v>7</v>
      </c>
      <c r="B31" s="159"/>
      <c r="C31" s="159"/>
      <c r="D31" s="1"/>
      <c r="E31" s="160" t="s">
        <v>193</v>
      </c>
      <c r="F31" s="160"/>
      <c r="G31" s="160"/>
      <c r="H31" s="160"/>
      <c r="I31" s="160"/>
      <c r="J31" s="160"/>
    </row>
    <row r="32" spans="1:10" ht="5.25" customHeight="1">
      <c r="A32" s="2"/>
      <c r="B32" s="2"/>
      <c r="C32" s="2"/>
      <c r="D32" s="1"/>
      <c r="E32" s="3"/>
      <c r="F32" s="3"/>
      <c r="G32" s="3"/>
      <c r="H32" s="3"/>
      <c r="I32" s="3"/>
      <c r="J32" s="4"/>
    </row>
    <row r="33" spans="1:10" ht="15" customHeight="1">
      <c r="A33" s="159" t="s">
        <v>9</v>
      </c>
      <c r="B33" s="159"/>
      <c r="C33" s="159"/>
      <c r="D33" s="1"/>
      <c r="E33" s="160"/>
      <c r="F33" s="160"/>
      <c r="G33" s="160"/>
      <c r="H33" s="160"/>
      <c r="I33" s="160"/>
      <c r="J33" s="160"/>
    </row>
    <row r="34" spans="1:10" ht="5.25" customHeight="1">
      <c r="A34" s="2"/>
      <c r="B34" s="2"/>
      <c r="C34" s="2"/>
      <c r="D34" s="1"/>
      <c r="E34" s="3"/>
      <c r="F34" s="3"/>
      <c r="G34" s="3"/>
      <c r="H34" s="3"/>
      <c r="I34" s="3"/>
      <c r="J34" s="4"/>
    </row>
    <row r="35" spans="1:10">
      <c r="A35" s="159" t="s">
        <v>8</v>
      </c>
      <c r="B35" s="159"/>
      <c r="C35" s="159"/>
      <c r="D35" s="1"/>
      <c r="E35" s="160" t="s">
        <v>23</v>
      </c>
      <c r="F35" s="160"/>
      <c r="G35" s="160"/>
      <c r="H35" s="160"/>
      <c r="I35" s="160"/>
      <c r="J35" s="160"/>
    </row>
    <row r="36" spans="1:10">
      <c r="A36" s="2"/>
      <c r="B36" s="2"/>
      <c r="C36" s="2"/>
      <c r="D36" s="1"/>
      <c r="E36" s="3"/>
      <c r="F36" s="3"/>
      <c r="G36" s="3"/>
      <c r="H36" s="3"/>
      <c r="I36" s="3"/>
      <c r="J36" s="3"/>
    </row>
    <row r="37" spans="1:10" ht="15" customHeight="1">
      <c r="A37" s="30"/>
      <c r="B37" s="30"/>
      <c r="C37" s="30"/>
      <c r="D37" s="32"/>
      <c r="E37" s="161"/>
      <c r="F37" s="161"/>
      <c r="G37" s="161"/>
      <c r="H37" s="31"/>
      <c r="I37" s="31"/>
      <c r="J37" s="4"/>
    </row>
    <row r="38" spans="1:10" ht="15" customHeight="1">
      <c r="A38" s="159" t="s">
        <v>10</v>
      </c>
      <c r="B38" s="159"/>
      <c r="C38" s="159"/>
      <c r="D38" s="8"/>
      <c r="E38" s="162"/>
      <c r="F38" s="162"/>
      <c r="G38" s="162"/>
      <c r="H38" s="21"/>
      <c r="I38" s="21"/>
      <c r="J38" s="21"/>
    </row>
    <row r="39" spans="1:10" ht="15" customHeight="1">
      <c r="A39" s="30"/>
      <c r="B39" s="30"/>
      <c r="C39" s="30"/>
      <c r="D39" s="8"/>
      <c r="E39" s="161"/>
      <c r="F39" s="161"/>
      <c r="G39" s="161"/>
      <c r="H39" s="21"/>
      <c r="I39" s="21"/>
      <c r="J39" s="21"/>
    </row>
    <row r="40" spans="1:10" ht="15" customHeight="1">
      <c r="A40" s="159" t="s">
        <v>43</v>
      </c>
      <c r="B40" s="159"/>
      <c r="C40" s="159"/>
      <c r="D40" s="8"/>
      <c r="E40" s="162"/>
      <c r="F40" s="162"/>
      <c r="G40" s="162"/>
      <c r="H40" s="21"/>
      <c r="I40" s="21"/>
      <c r="J40" s="21"/>
    </row>
    <row r="41" spans="1:10" ht="15" customHeight="1">
      <c r="A41" s="5"/>
      <c r="B41" s="5"/>
      <c r="C41" s="5"/>
      <c r="D41" s="6"/>
      <c r="E41" s="161"/>
      <c r="F41" s="161"/>
      <c r="G41" s="161"/>
      <c r="H41" s="19"/>
      <c r="I41" s="19"/>
      <c r="J41" s="20"/>
    </row>
    <row r="42" spans="1:10">
      <c r="A42" s="5"/>
      <c r="B42" s="5"/>
      <c r="C42" s="2" t="s">
        <v>2</v>
      </c>
      <c r="D42" s="6"/>
      <c r="E42" s="162"/>
      <c r="F42" s="162"/>
      <c r="G42" s="162"/>
      <c r="H42" s="19"/>
      <c r="I42" s="19"/>
      <c r="J42" s="20"/>
    </row>
    <row r="43" spans="1:10" ht="15" customHeight="1">
      <c r="A43" s="5"/>
      <c r="B43" s="5"/>
      <c r="C43" s="5"/>
      <c r="D43" s="6"/>
      <c r="E43" s="161"/>
      <c r="F43" s="161"/>
      <c r="G43" s="161"/>
      <c r="H43" s="19"/>
      <c r="I43" s="19"/>
      <c r="J43" s="20"/>
    </row>
    <row r="44" spans="1:10" ht="15" customHeight="1">
      <c r="A44" s="159" t="s">
        <v>12</v>
      </c>
      <c r="B44" s="159"/>
      <c r="C44" s="159"/>
      <c r="D44" s="6"/>
      <c r="E44" s="162"/>
      <c r="F44" s="162"/>
      <c r="G44" s="162"/>
      <c r="H44" s="19"/>
      <c r="I44" s="19"/>
      <c r="J44" s="20"/>
    </row>
    <row r="45" spans="1:10" ht="15" customHeight="1">
      <c r="A45" s="9"/>
      <c r="B45" s="9"/>
      <c r="C45" s="9"/>
      <c r="D45" s="6"/>
      <c r="E45" s="166"/>
      <c r="F45" s="166"/>
      <c r="G45" s="166"/>
      <c r="H45" s="19"/>
      <c r="I45" s="19"/>
      <c r="J45" s="20"/>
    </row>
    <row r="46" spans="1:10" ht="15" customHeight="1">
      <c r="A46" s="169" t="s">
        <v>13</v>
      </c>
      <c r="B46" s="169"/>
      <c r="C46" s="169"/>
      <c r="D46" s="6"/>
      <c r="E46" s="167"/>
      <c r="F46" s="167"/>
      <c r="G46" s="167"/>
      <c r="H46" s="19"/>
      <c r="I46" s="19"/>
      <c r="J46" s="20"/>
    </row>
    <row r="47" spans="1:10" ht="15" customHeight="1">
      <c r="A47" s="35"/>
      <c r="B47" s="35"/>
      <c r="C47" s="35"/>
      <c r="D47" s="6"/>
      <c r="E47" s="167"/>
      <c r="F47" s="167"/>
      <c r="G47" s="167"/>
      <c r="H47" s="19"/>
      <c r="I47" s="19"/>
      <c r="J47" s="20"/>
    </row>
    <row r="48" spans="1:10" ht="15" customHeight="1">
      <c r="A48" s="9"/>
      <c r="B48" s="9"/>
      <c r="C48" s="9"/>
      <c r="D48" s="6"/>
      <c r="E48" s="167"/>
      <c r="F48" s="167"/>
      <c r="G48" s="167"/>
      <c r="H48" s="19"/>
      <c r="I48" s="19"/>
      <c r="J48" s="20"/>
    </row>
    <row r="49" spans="1:10">
      <c r="A49" s="169" t="s">
        <v>33</v>
      </c>
      <c r="B49" s="169"/>
      <c r="C49" s="169"/>
      <c r="D49" s="6"/>
      <c r="E49" s="170">
        <f>troškovnik!F280</f>
        <v>0</v>
      </c>
      <c r="F49" s="170"/>
      <c r="G49" s="170"/>
      <c r="H49" s="19"/>
      <c r="I49" s="19"/>
      <c r="J49" s="20"/>
    </row>
    <row r="50" spans="1:10" ht="15" customHeight="1">
      <c r="A50" s="9"/>
      <c r="B50" s="9"/>
      <c r="C50" s="9"/>
      <c r="D50" s="6"/>
      <c r="E50" s="18"/>
      <c r="F50" s="18"/>
      <c r="G50" s="18"/>
      <c r="H50" s="19"/>
      <c r="I50" s="19"/>
      <c r="J50" s="20"/>
    </row>
    <row r="51" spans="1:10">
      <c r="A51" s="169" t="s">
        <v>14</v>
      </c>
      <c r="B51" s="169"/>
      <c r="C51" s="169"/>
      <c r="D51" s="10"/>
      <c r="E51" s="171">
        <f>troškovnik!F282</f>
        <v>0</v>
      </c>
      <c r="F51" s="171"/>
      <c r="G51" s="171"/>
      <c r="H51" s="18"/>
      <c r="I51" s="18"/>
      <c r="J51" s="17"/>
    </row>
    <row r="52" spans="1:10" ht="15" customHeight="1">
      <c r="A52" s="24"/>
      <c r="B52" s="24"/>
      <c r="C52" s="24"/>
      <c r="D52" s="10"/>
      <c r="E52" s="18"/>
      <c r="F52" s="18"/>
      <c r="G52" s="18"/>
      <c r="H52" s="18"/>
      <c r="I52" s="18"/>
      <c r="J52" s="17"/>
    </row>
    <row r="53" spans="1:10" ht="15" customHeight="1">
      <c r="A53" s="26"/>
      <c r="B53" s="26"/>
      <c r="C53" s="26"/>
      <c r="D53" s="26"/>
      <c r="E53" s="168" t="s">
        <v>191</v>
      </c>
      <c r="F53" s="168"/>
      <c r="G53" s="168"/>
      <c r="H53" s="26"/>
      <c r="I53" s="26"/>
      <c r="J53" s="26"/>
    </row>
    <row r="54" spans="1:10" ht="15" customHeight="1"/>
    <row r="56" spans="1:10" ht="15" customHeight="1"/>
    <row r="58" spans="1:10" ht="15" customHeight="1"/>
    <row r="60" spans="1:10" ht="15" customHeight="1"/>
    <row r="63" spans="1:10" ht="15" customHeight="1"/>
  </sheetData>
  <sheetProtection password="CEE3" sheet="1" objects="1" scenarios="1" selectLockedCells="1"/>
  <mergeCells count="41">
    <mergeCell ref="A7:E8"/>
    <mergeCell ref="E45:G48"/>
    <mergeCell ref="E53:G53"/>
    <mergeCell ref="A25:C25"/>
    <mergeCell ref="E25:J25"/>
    <mergeCell ref="A46:C46"/>
    <mergeCell ref="A49:C49"/>
    <mergeCell ref="E49:G49"/>
    <mergeCell ref="A51:C51"/>
    <mergeCell ref="E51:G51"/>
    <mergeCell ref="A40:C40"/>
    <mergeCell ref="A38:C38"/>
    <mergeCell ref="A44:C44"/>
    <mergeCell ref="E27:J27"/>
    <mergeCell ref="A29:C29"/>
    <mergeCell ref="E29:J29"/>
    <mergeCell ref="A31:C31"/>
    <mergeCell ref="E43:G44"/>
    <mergeCell ref="A5:D5"/>
    <mergeCell ref="A6:E6"/>
    <mergeCell ref="A17:C17"/>
    <mergeCell ref="E17:J17"/>
    <mergeCell ref="A9:E9"/>
    <mergeCell ref="B12:I12"/>
    <mergeCell ref="A15:C15"/>
    <mergeCell ref="E15:J15"/>
    <mergeCell ref="A19:C19"/>
    <mergeCell ref="E19:J19"/>
    <mergeCell ref="A33:C33"/>
    <mergeCell ref="E33:J33"/>
    <mergeCell ref="A27:C27"/>
    <mergeCell ref="E31:J31"/>
    <mergeCell ref="A21:C21"/>
    <mergeCell ref="E21:J21"/>
    <mergeCell ref="A23:C23"/>
    <mergeCell ref="E23:J23"/>
    <mergeCell ref="E41:G42"/>
    <mergeCell ref="A35:C35"/>
    <mergeCell ref="E35:J35"/>
    <mergeCell ref="E37:G38"/>
    <mergeCell ref="E39:G4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245"/>
  <sheetViews>
    <sheetView showGridLines="0" view="pageLayout" topLeftCell="A17" zoomScaleNormal="100" workbookViewId="0">
      <selection activeCell="E35" sqref="E35:J39"/>
    </sheetView>
  </sheetViews>
  <sheetFormatPr defaultRowHeight="15"/>
  <cols>
    <col min="1" max="1" width="3.570312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8.5703125" customWidth="1"/>
  </cols>
  <sheetData>
    <row r="1" spans="1:11" ht="11.25" customHeight="1">
      <c r="A1" s="33"/>
      <c r="B1" s="33"/>
      <c r="C1" s="33"/>
      <c r="D1" s="33"/>
      <c r="E1" s="33"/>
      <c r="F1" s="33"/>
      <c r="G1" s="33"/>
      <c r="H1" s="33"/>
      <c r="I1" s="33"/>
      <c r="J1" s="33"/>
      <c r="K1" s="33"/>
    </row>
    <row r="2" spans="1:11">
      <c r="A2" s="173" t="s">
        <v>34</v>
      </c>
      <c r="B2" s="173"/>
      <c r="C2" s="173"/>
      <c r="D2" s="173"/>
      <c r="E2" s="173"/>
      <c r="F2" s="173"/>
      <c r="G2" s="173"/>
      <c r="H2" s="173"/>
      <c r="I2" s="173"/>
      <c r="J2" s="173"/>
      <c r="K2" s="173"/>
    </row>
    <row r="3" spans="1:11" ht="7.5" customHeight="1">
      <c r="A3" s="28"/>
      <c r="B3" s="28"/>
      <c r="C3" s="28"/>
      <c r="D3" s="28"/>
      <c r="E3" s="28"/>
      <c r="F3" s="28"/>
      <c r="G3" s="28"/>
      <c r="H3" s="28"/>
      <c r="I3" s="28"/>
      <c r="J3" s="28"/>
      <c r="K3" s="28"/>
    </row>
    <row r="4" spans="1:11" s="34" customFormat="1" ht="30" customHeight="1">
      <c r="A4" s="174" t="s">
        <v>51</v>
      </c>
      <c r="B4" s="174"/>
      <c r="C4" s="174"/>
      <c r="D4" s="174"/>
      <c r="E4" s="174"/>
      <c r="F4" s="174"/>
      <c r="G4" s="174"/>
      <c r="H4" s="174"/>
      <c r="I4" s="174"/>
      <c r="J4" s="174"/>
      <c r="K4" s="174"/>
    </row>
    <row r="5" spans="1:11" ht="30" customHeight="1">
      <c r="A5" s="174" t="s">
        <v>52</v>
      </c>
      <c r="B5" s="160"/>
      <c r="C5" s="160"/>
      <c r="D5" s="160"/>
      <c r="E5" s="160"/>
      <c r="F5" s="160"/>
      <c r="G5" s="160"/>
      <c r="H5" s="160"/>
      <c r="I5" s="160"/>
      <c r="J5" s="160"/>
      <c r="K5" s="160"/>
    </row>
    <row r="6" spans="1:11" ht="15" customHeight="1">
      <c r="A6" s="176" t="s">
        <v>46</v>
      </c>
      <c r="B6" s="176"/>
      <c r="C6" s="176"/>
      <c r="D6" s="176"/>
      <c r="E6" s="176"/>
      <c r="F6" s="176"/>
      <c r="G6" s="176"/>
      <c r="H6" s="176"/>
      <c r="I6" s="176"/>
      <c r="J6" s="176"/>
      <c r="K6" s="176"/>
    </row>
    <row r="7" spans="1:11" ht="29.25" customHeight="1">
      <c r="A7" s="174" t="s">
        <v>47</v>
      </c>
      <c r="B7" s="174"/>
      <c r="C7" s="174"/>
      <c r="D7" s="174"/>
      <c r="E7" s="174"/>
      <c r="F7" s="174"/>
      <c r="G7" s="174"/>
      <c r="H7" s="174"/>
      <c r="I7" s="174"/>
      <c r="J7" s="174"/>
      <c r="K7" s="174"/>
    </row>
    <row r="8" spans="1:11">
      <c r="A8" s="174" t="s">
        <v>35</v>
      </c>
      <c r="B8" s="160"/>
      <c r="C8" s="160"/>
      <c r="D8" s="160"/>
      <c r="E8" s="160"/>
      <c r="F8" s="160"/>
      <c r="G8" s="160"/>
      <c r="H8" s="160"/>
      <c r="I8" s="160"/>
      <c r="J8" s="160"/>
      <c r="K8" s="160"/>
    </row>
    <row r="9" spans="1:11" ht="30" customHeight="1">
      <c r="A9" s="174" t="s">
        <v>48</v>
      </c>
      <c r="B9" s="174"/>
      <c r="C9" s="174"/>
      <c r="D9" s="174"/>
      <c r="E9" s="174"/>
      <c r="F9" s="174"/>
      <c r="G9" s="174"/>
      <c r="H9" s="174"/>
      <c r="I9" s="174"/>
      <c r="J9" s="174"/>
      <c r="K9" s="174"/>
    </row>
    <row r="10" spans="1:11" ht="30" customHeight="1">
      <c r="A10" s="174" t="s">
        <v>45</v>
      </c>
      <c r="B10" s="174"/>
      <c r="C10" s="174"/>
      <c r="D10" s="174"/>
      <c r="E10" s="174"/>
      <c r="F10" s="174"/>
      <c r="G10" s="174"/>
      <c r="H10" s="174"/>
      <c r="I10" s="174"/>
      <c r="J10" s="174"/>
      <c r="K10" s="174"/>
    </row>
    <row r="11" spans="1:11">
      <c r="A11" s="174" t="s">
        <v>44</v>
      </c>
      <c r="B11" s="160"/>
      <c r="C11" s="160"/>
      <c r="D11" s="160"/>
      <c r="E11" s="160"/>
      <c r="F11" s="160"/>
      <c r="G11" s="160"/>
      <c r="H11" s="160"/>
      <c r="I11" s="160"/>
      <c r="J11" s="160"/>
      <c r="K11" s="160"/>
    </row>
    <row r="12" spans="1:11" ht="30" customHeight="1">
      <c r="A12" s="174" t="s">
        <v>53</v>
      </c>
      <c r="B12" s="160"/>
      <c r="C12" s="160"/>
      <c r="D12" s="160"/>
      <c r="E12" s="160"/>
      <c r="F12" s="160"/>
      <c r="G12" s="160"/>
      <c r="H12" s="160"/>
      <c r="I12" s="160"/>
      <c r="J12" s="160"/>
      <c r="K12" s="160"/>
    </row>
    <row r="13" spans="1:11" ht="48.75" customHeight="1">
      <c r="A13" s="174" t="s">
        <v>49</v>
      </c>
      <c r="B13" s="174"/>
      <c r="C13" s="174"/>
      <c r="D13" s="174"/>
      <c r="E13" s="174"/>
      <c r="F13" s="174"/>
      <c r="G13" s="174"/>
      <c r="H13" s="174"/>
      <c r="I13" s="174"/>
      <c r="J13" s="174"/>
      <c r="K13" s="174"/>
    </row>
    <row r="14" spans="1:11" ht="30" customHeight="1">
      <c r="A14" s="174" t="s">
        <v>54</v>
      </c>
      <c r="B14" s="160"/>
      <c r="C14" s="160"/>
      <c r="D14" s="160"/>
      <c r="E14" s="160"/>
      <c r="F14" s="160"/>
      <c r="G14" s="160"/>
      <c r="H14" s="160"/>
      <c r="I14" s="160"/>
      <c r="J14" s="160"/>
      <c r="K14" s="160"/>
    </row>
    <row r="15" spans="1:11" ht="11.25" customHeight="1">
      <c r="A15" s="28"/>
      <c r="B15" s="28"/>
      <c r="C15" s="28"/>
      <c r="D15" s="28"/>
      <c r="E15" s="28"/>
      <c r="F15" s="28"/>
      <c r="G15" s="28"/>
      <c r="H15" s="28"/>
      <c r="I15" s="28"/>
      <c r="J15" s="28"/>
      <c r="K15" s="28"/>
    </row>
    <row r="16" spans="1:11">
      <c r="A16" s="175" t="s">
        <v>36</v>
      </c>
      <c r="B16" s="175"/>
      <c r="C16" s="175"/>
      <c r="D16" s="175"/>
      <c r="E16" s="175"/>
      <c r="F16" s="175"/>
      <c r="G16" s="175"/>
      <c r="H16" s="175"/>
      <c r="I16" s="175"/>
      <c r="J16" s="175"/>
      <c r="K16" s="175"/>
    </row>
    <row r="17" spans="1:11" ht="7.5" customHeight="1">
      <c r="A17" s="28"/>
      <c r="B17" s="28"/>
      <c r="C17" s="28"/>
      <c r="D17" s="28"/>
      <c r="E17" s="28"/>
      <c r="F17" s="28"/>
      <c r="G17" s="28"/>
      <c r="H17" s="28"/>
      <c r="I17" s="28"/>
      <c r="J17" s="28"/>
      <c r="K17" s="28"/>
    </row>
    <row r="18" spans="1:11" ht="30" customHeight="1">
      <c r="A18" s="174" t="s">
        <v>50</v>
      </c>
      <c r="B18" s="160"/>
      <c r="C18" s="160"/>
      <c r="D18" s="160"/>
      <c r="E18" s="160"/>
      <c r="F18" s="160"/>
      <c r="G18" s="160"/>
      <c r="H18" s="160"/>
      <c r="I18" s="160"/>
      <c r="J18" s="160"/>
      <c r="K18" s="160"/>
    </row>
    <row r="19" spans="1:11" ht="3.75" customHeight="1">
      <c r="A19" s="28"/>
      <c r="B19" s="28"/>
      <c r="C19" s="28"/>
      <c r="D19" s="28"/>
      <c r="E19" s="28"/>
      <c r="F19" s="28"/>
      <c r="G19" s="28"/>
      <c r="H19" s="28"/>
      <c r="I19" s="28"/>
      <c r="J19" s="28"/>
      <c r="K19" s="28"/>
    </row>
    <row r="20" spans="1:11">
      <c r="A20" s="174" t="s">
        <v>37</v>
      </c>
      <c r="B20" s="160"/>
      <c r="C20" s="160"/>
      <c r="D20" s="160"/>
      <c r="E20" s="160"/>
      <c r="F20" s="160"/>
      <c r="G20" s="160"/>
      <c r="H20" s="160"/>
      <c r="I20" s="160"/>
      <c r="J20" s="160"/>
      <c r="K20" s="160"/>
    </row>
    <row r="21" spans="1:11">
      <c r="A21" s="23"/>
      <c r="B21" s="23"/>
      <c r="C21" s="174" t="s">
        <v>38</v>
      </c>
      <c r="D21" s="160"/>
      <c r="E21" s="160"/>
      <c r="F21" s="160"/>
      <c r="G21" s="160"/>
      <c r="H21" s="160"/>
      <c r="I21" s="160"/>
      <c r="J21" s="160"/>
      <c r="K21" s="160"/>
    </row>
    <row r="22" spans="1:11" ht="30" customHeight="1">
      <c r="A22" s="28"/>
      <c r="B22" s="28"/>
      <c r="C22" s="174" t="s">
        <v>39</v>
      </c>
      <c r="D22" s="160"/>
      <c r="E22" s="160"/>
      <c r="F22" s="160"/>
      <c r="G22" s="160"/>
      <c r="H22" s="160"/>
      <c r="I22" s="160"/>
      <c r="J22" s="160"/>
      <c r="K22" s="160"/>
    </row>
    <row r="23" spans="1:11">
      <c r="A23" s="28"/>
      <c r="B23" s="28"/>
      <c r="C23" s="174" t="s">
        <v>40</v>
      </c>
      <c r="D23" s="160"/>
      <c r="E23" s="160"/>
      <c r="F23" s="160"/>
      <c r="G23" s="160"/>
      <c r="H23" s="160"/>
      <c r="I23" s="160"/>
      <c r="J23" s="160"/>
      <c r="K23" s="160"/>
    </row>
    <row r="24" spans="1:11" ht="30" customHeight="1">
      <c r="A24" s="28"/>
      <c r="B24" s="28"/>
      <c r="C24" s="174" t="s">
        <v>41</v>
      </c>
      <c r="D24" s="160"/>
      <c r="E24" s="160"/>
      <c r="F24" s="160"/>
      <c r="G24" s="160"/>
      <c r="H24" s="160"/>
      <c r="I24" s="160"/>
      <c r="J24" s="160"/>
      <c r="K24" s="160"/>
    </row>
    <row r="25" spans="1:11" ht="11.25" customHeight="1">
      <c r="A25" s="28"/>
      <c r="B25" s="28"/>
      <c r="C25" s="28"/>
      <c r="D25" s="28"/>
      <c r="E25" s="161"/>
      <c r="F25" s="161"/>
      <c r="G25" s="161"/>
      <c r="H25" s="161"/>
      <c r="I25" s="161"/>
      <c r="J25" s="161"/>
      <c r="K25" s="28"/>
    </row>
    <row r="26" spans="1:11">
      <c r="A26" s="28"/>
      <c r="B26" s="28"/>
      <c r="C26" s="27" t="s">
        <v>42</v>
      </c>
      <c r="D26" s="28"/>
      <c r="E26" s="162"/>
      <c r="F26" s="162"/>
      <c r="G26" s="162"/>
      <c r="H26" s="162"/>
      <c r="I26" s="162"/>
      <c r="J26" s="162"/>
      <c r="K26" s="28"/>
    </row>
    <row r="27" spans="1:11" ht="15" customHeight="1">
      <c r="A27" s="28"/>
      <c r="B27" s="28"/>
      <c r="C27" s="28"/>
      <c r="D27" s="28"/>
      <c r="E27" s="161"/>
      <c r="F27" s="161"/>
      <c r="G27" s="161"/>
      <c r="H27" s="161"/>
      <c r="I27" s="161"/>
      <c r="J27" s="161"/>
      <c r="K27" s="28"/>
    </row>
    <row r="28" spans="1:11">
      <c r="A28" s="28"/>
      <c r="B28" s="28"/>
      <c r="C28" s="27" t="s">
        <v>10</v>
      </c>
      <c r="D28" s="23"/>
      <c r="E28" s="162"/>
      <c r="F28" s="162"/>
      <c r="G28" s="162"/>
      <c r="H28" s="162"/>
      <c r="I28" s="162"/>
      <c r="J28" s="162"/>
      <c r="K28" s="28"/>
    </row>
    <row r="29" spans="1:11">
      <c r="A29" s="28"/>
      <c r="B29" s="28"/>
      <c r="C29" s="5"/>
      <c r="D29" s="5"/>
      <c r="E29" s="161"/>
      <c r="F29" s="161"/>
      <c r="G29" s="161"/>
      <c r="H29" s="161"/>
      <c r="I29" s="161"/>
      <c r="J29" s="161"/>
      <c r="K29" s="28"/>
    </row>
    <row r="30" spans="1:11">
      <c r="A30" s="31"/>
      <c r="B30" s="31"/>
      <c r="C30" s="30" t="s">
        <v>43</v>
      </c>
      <c r="D30" s="5"/>
      <c r="E30" s="162"/>
      <c r="F30" s="162"/>
      <c r="G30" s="162"/>
      <c r="H30" s="162"/>
      <c r="I30" s="162"/>
      <c r="J30" s="162"/>
      <c r="K30" s="31"/>
    </row>
    <row r="31" spans="1:11">
      <c r="A31" s="31"/>
      <c r="B31" s="31"/>
      <c r="C31" s="5"/>
      <c r="D31" s="5"/>
      <c r="E31" s="161"/>
      <c r="F31" s="161"/>
      <c r="G31" s="161"/>
      <c r="H31" s="161"/>
      <c r="I31" s="161"/>
      <c r="J31" s="161"/>
      <c r="K31" s="31"/>
    </row>
    <row r="32" spans="1:11">
      <c r="A32" s="28"/>
      <c r="B32" s="28"/>
      <c r="C32" s="27" t="s">
        <v>2</v>
      </c>
      <c r="D32" s="5"/>
      <c r="E32" s="162"/>
      <c r="F32" s="162"/>
      <c r="G32" s="162"/>
      <c r="H32" s="162"/>
      <c r="I32" s="162"/>
      <c r="J32" s="162"/>
      <c r="K32" s="28"/>
    </row>
    <row r="33" spans="1:11" ht="15" customHeight="1">
      <c r="A33" s="28"/>
      <c r="B33" s="28"/>
      <c r="C33" s="5"/>
      <c r="D33" s="5"/>
      <c r="E33" s="161"/>
      <c r="F33" s="161"/>
      <c r="G33" s="161"/>
      <c r="H33" s="161"/>
      <c r="I33" s="161"/>
      <c r="J33" s="161"/>
      <c r="K33" s="28"/>
    </row>
    <row r="34" spans="1:11">
      <c r="A34" s="28"/>
      <c r="B34" s="28"/>
      <c r="C34" s="27" t="s">
        <v>12</v>
      </c>
      <c r="D34" s="23"/>
      <c r="E34" s="162"/>
      <c r="F34" s="162"/>
      <c r="G34" s="162"/>
      <c r="H34" s="162"/>
      <c r="I34" s="162"/>
      <c r="J34" s="162"/>
      <c r="K34" s="28"/>
    </row>
    <row r="35" spans="1:11" ht="15" customHeight="1">
      <c r="A35" s="28"/>
      <c r="B35" s="28"/>
      <c r="C35" s="29"/>
      <c r="D35" s="29"/>
      <c r="E35" s="166"/>
      <c r="F35" s="166"/>
      <c r="G35" s="166"/>
      <c r="H35" s="166"/>
      <c r="I35" s="166"/>
      <c r="J35" s="166"/>
      <c r="K35" s="28"/>
    </row>
    <row r="36" spans="1:11">
      <c r="A36" s="28"/>
      <c r="B36" s="28"/>
      <c r="C36" s="29" t="s">
        <v>13</v>
      </c>
      <c r="D36" s="10"/>
      <c r="E36" s="167"/>
      <c r="F36" s="167"/>
      <c r="G36" s="167"/>
      <c r="H36" s="167"/>
      <c r="I36" s="167"/>
      <c r="J36" s="167"/>
      <c r="K36" s="28"/>
    </row>
    <row r="37" spans="1:11">
      <c r="A37" s="28"/>
      <c r="B37" s="28"/>
      <c r="C37" s="27"/>
      <c r="D37" s="28"/>
      <c r="E37" s="167"/>
      <c r="F37" s="167"/>
      <c r="G37" s="167"/>
      <c r="H37" s="167"/>
      <c r="I37" s="167"/>
      <c r="J37" s="167"/>
      <c r="K37" s="28"/>
    </row>
    <row r="38" spans="1:11">
      <c r="A38" s="28"/>
      <c r="B38" s="28"/>
      <c r="C38" s="27"/>
      <c r="D38" s="28"/>
      <c r="E38" s="167"/>
      <c r="F38" s="167"/>
      <c r="G38" s="167"/>
      <c r="H38" s="167"/>
      <c r="I38" s="167"/>
      <c r="J38" s="167"/>
      <c r="K38" s="28"/>
    </row>
    <row r="39" spans="1:11">
      <c r="A39" s="28"/>
      <c r="B39" s="28"/>
      <c r="C39" s="28"/>
      <c r="D39" s="28"/>
      <c r="E39" s="167"/>
      <c r="F39" s="167"/>
      <c r="G39" s="167"/>
      <c r="H39" s="167"/>
      <c r="I39" s="167"/>
      <c r="J39" s="167"/>
      <c r="K39" s="28"/>
    </row>
    <row r="40" spans="1:11">
      <c r="A40" s="28"/>
      <c r="B40" s="28"/>
      <c r="C40" s="28"/>
      <c r="D40" s="28"/>
      <c r="E40" s="28"/>
      <c r="F40" s="28"/>
      <c r="G40" s="28"/>
      <c r="H40" s="28"/>
      <c r="I40" s="28"/>
      <c r="J40" s="28"/>
      <c r="K40" s="28"/>
    </row>
    <row r="41" spans="1:11">
      <c r="A41" s="28"/>
      <c r="B41" s="28"/>
      <c r="C41" s="28"/>
      <c r="D41" s="28"/>
      <c r="E41" s="28"/>
      <c r="F41" s="28"/>
      <c r="G41" s="28"/>
      <c r="H41" s="28"/>
      <c r="I41" s="28"/>
      <c r="J41" s="28"/>
      <c r="K41" s="28"/>
    </row>
    <row r="42" spans="1:11">
      <c r="A42" s="28"/>
      <c r="B42" s="28"/>
      <c r="C42" s="28"/>
      <c r="D42" s="28"/>
      <c r="E42" s="28"/>
      <c r="F42" s="28"/>
      <c r="G42" s="28"/>
      <c r="H42" s="28"/>
      <c r="I42" s="28"/>
      <c r="J42" s="28"/>
      <c r="K42" s="28"/>
    </row>
    <row r="43" spans="1:11">
      <c r="A43" s="28"/>
      <c r="B43" s="28"/>
      <c r="C43" s="28"/>
      <c r="D43" s="28"/>
      <c r="E43" s="28"/>
      <c r="F43" s="28"/>
      <c r="G43" s="28"/>
      <c r="H43" s="28"/>
      <c r="I43" s="28"/>
      <c r="J43" s="28"/>
      <c r="K43" s="28"/>
    </row>
    <row r="44" spans="1:11">
      <c r="A44" s="28"/>
      <c r="B44" s="28"/>
      <c r="C44" s="28"/>
      <c r="D44" s="28"/>
      <c r="E44" s="28"/>
      <c r="F44" s="28"/>
      <c r="G44" s="28"/>
      <c r="H44" s="28"/>
      <c r="I44" s="28"/>
      <c r="J44" s="28"/>
      <c r="K44" s="28"/>
    </row>
    <row r="45" spans="1:11">
      <c r="A45" s="28"/>
      <c r="B45" s="28"/>
      <c r="C45" s="28"/>
      <c r="D45" s="28"/>
      <c r="E45" s="28"/>
      <c r="F45" s="28"/>
      <c r="G45" s="28"/>
      <c r="H45" s="28"/>
      <c r="I45" s="28"/>
      <c r="J45" s="28"/>
      <c r="K45" s="28"/>
    </row>
    <row r="46" spans="1:11">
      <c r="A46" s="28"/>
      <c r="B46" s="28"/>
      <c r="C46" s="28"/>
      <c r="D46" s="28"/>
      <c r="E46" s="28"/>
      <c r="F46" s="28"/>
      <c r="G46" s="28"/>
      <c r="H46" s="28"/>
      <c r="I46" s="28"/>
      <c r="J46" s="28"/>
      <c r="K46" s="28"/>
    </row>
    <row r="47" spans="1:11">
      <c r="A47" s="28"/>
      <c r="B47" s="28"/>
      <c r="C47" s="28"/>
      <c r="D47" s="28"/>
      <c r="E47" s="28"/>
      <c r="F47" s="28"/>
      <c r="G47" s="28"/>
      <c r="H47" s="28"/>
      <c r="I47" s="28"/>
      <c r="J47" s="28"/>
      <c r="K47" s="28"/>
    </row>
    <row r="48" spans="1:11">
      <c r="A48" s="28"/>
      <c r="B48" s="28"/>
      <c r="C48" s="28"/>
      <c r="D48" s="28"/>
      <c r="E48" s="28"/>
      <c r="F48" s="28"/>
      <c r="G48" s="28"/>
      <c r="H48" s="28"/>
      <c r="I48" s="28"/>
      <c r="J48" s="28"/>
      <c r="K48" s="28"/>
    </row>
    <row r="49" spans="1:11">
      <c r="A49" s="28"/>
      <c r="B49" s="28"/>
      <c r="C49" s="28"/>
      <c r="D49" s="28"/>
      <c r="E49" s="28"/>
      <c r="F49" s="28"/>
      <c r="G49" s="28"/>
      <c r="H49" s="28"/>
      <c r="I49" s="28"/>
      <c r="J49" s="28"/>
      <c r="K49" s="28"/>
    </row>
    <row r="50" spans="1:11">
      <c r="A50" s="28"/>
      <c r="B50" s="28"/>
      <c r="C50" s="28"/>
      <c r="D50" s="28"/>
      <c r="E50" s="28"/>
      <c r="F50" s="28"/>
      <c r="G50" s="28"/>
      <c r="H50" s="28"/>
      <c r="I50" s="28"/>
      <c r="J50" s="28"/>
      <c r="K50" s="28"/>
    </row>
    <row r="51" spans="1:11">
      <c r="A51" s="28"/>
      <c r="B51" s="28"/>
      <c r="C51" s="28"/>
      <c r="D51" s="28"/>
      <c r="E51" s="28"/>
      <c r="F51" s="28"/>
      <c r="G51" s="28"/>
      <c r="H51" s="28"/>
      <c r="I51" s="28"/>
      <c r="J51" s="28"/>
      <c r="K51" s="28"/>
    </row>
    <row r="52" spans="1:11">
      <c r="A52" s="28"/>
      <c r="B52" s="28"/>
      <c r="C52" s="28"/>
      <c r="D52" s="28"/>
      <c r="E52" s="28"/>
      <c r="F52" s="28"/>
      <c r="G52" s="28"/>
      <c r="H52" s="28"/>
      <c r="I52" s="28"/>
      <c r="J52" s="28"/>
      <c r="K52" s="28"/>
    </row>
    <row r="53" spans="1:11">
      <c r="A53" s="28"/>
      <c r="B53" s="28"/>
      <c r="C53" s="28"/>
      <c r="D53" s="28"/>
      <c r="E53" s="28"/>
      <c r="F53" s="28"/>
      <c r="G53" s="28"/>
      <c r="H53" s="28"/>
      <c r="I53" s="28"/>
      <c r="J53" s="28"/>
      <c r="K53" s="28"/>
    </row>
    <row r="54" spans="1:11">
      <c r="A54" s="28"/>
      <c r="B54" s="28"/>
      <c r="C54" s="28"/>
      <c r="D54" s="28"/>
      <c r="E54" s="28"/>
      <c r="F54" s="28"/>
      <c r="G54" s="28"/>
      <c r="H54" s="28"/>
      <c r="I54" s="28"/>
      <c r="J54" s="28"/>
      <c r="K54" s="28"/>
    </row>
    <row r="55" spans="1:11">
      <c r="A55" s="28"/>
      <c r="B55" s="28"/>
      <c r="C55" s="28"/>
      <c r="D55" s="28"/>
      <c r="E55" s="28"/>
      <c r="F55" s="28"/>
      <c r="G55" s="28"/>
      <c r="H55" s="28"/>
      <c r="I55" s="28"/>
      <c r="J55" s="28"/>
      <c r="K55" s="28"/>
    </row>
    <row r="56" spans="1:11">
      <c r="A56" s="28"/>
      <c r="B56" s="28"/>
      <c r="C56" s="28"/>
      <c r="D56" s="28"/>
      <c r="E56" s="28"/>
      <c r="F56" s="28"/>
      <c r="G56" s="28"/>
      <c r="H56" s="28"/>
      <c r="I56" s="28"/>
      <c r="J56" s="28"/>
      <c r="K56" s="28"/>
    </row>
    <row r="57" spans="1:11">
      <c r="A57" s="28"/>
      <c r="B57" s="28"/>
      <c r="C57" s="28"/>
      <c r="D57" s="28"/>
      <c r="E57" s="28"/>
      <c r="F57" s="28"/>
      <c r="G57" s="28"/>
      <c r="H57" s="28"/>
      <c r="I57" s="28"/>
      <c r="J57" s="28"/>
      <c r="K57" s="28"/>
    </row>
    <row r="58" spans="1:11">
      <c r="A58" s="28"/>
      <c r="B58" s="28"/>
      <c r="C58" s="28"/>
      <c r="D58" s="28"/>
      <c r="E58" s="28"/>
      <c r="F58" s="28"/>
      <c r="G58" s="28"/>
      <c r="H58" s="28"/>
      <c r="I58" s="28"/>
      <c r="J58" s="28"/>
      <c r="K58" s="28"/>
    </row>
    <row r="59" spans="1:11">
      <c r="A59" s="28"/>
      <c r="B59" s="28"/>
      <c r="C59" s="28"/>
      <c r="D59" s="28"/>
      <c r="E59" s="28"/>
      <c r="F59" s="28"/>
      <c r="G59" s="28"/>
      <c r="H59" s="28"/>
      <c r="I59" s="28"/>
      <c r="J59" s="28"/>
      <c r="K59" s="28"/>
    </row>
    <row r="60" spans="1:11">
      <c r="A60" s="28"/>
      <c r="B60" s="28"/>
      <c r="C60" s="28"/>
      <c r="D60" s="28"/>
      <c r="E60" s="28"/>
      <c r="F60" s="28"/>
      <c r="G60" s="28"/>
      <c r="H60" s="28"/>
      <c r="I60" s="28"/>
      <c r="J60" s="28"/>
      <c r="K60" s="28"/>
    </row>
    <row r="61" spans="1:11">
      <c r="A61" s="28"/>
      <c r="B61" s="28"/>
      <c r="C61" s="28"/>
      <c r="D61" s="28"/>
      <c r="E61" s="28"/>
      <c r="F61" s="28"/>
      <c r="G61" s="28"/>
      <c r="H61" s="28"/>
      <c r="I61" s="28"/>
      <c r="J61" s="28"/>
      <c r="K61" s="28"/>
    </row>
    <row r="62" spans="1:11">
      <c r="A62" s="28"/>
      <c r="B62" s="28"/>
      <c r="C62" s="28"/>
      <c r="D62" s="28"/>
      <c r="E62" s="28"/>
      <c r="F62" s="28"/>
      <c r="G62" s="28"/>
      <c r="H62" s="28"/>
      <c r="I62" s="28"/>
      <c r="J62" s="28"/>
      <c r="K62" s="28"/>
    </row>
    <row r="63" spans="1:11">
      <c r="A63" s="28"/>
      <c r="B63" s="28"/>
      <c r="C63" s="28"/>
      <c r="D63" s="28"/>
      <c r="E63" s="28"/>
      <c r="F63" s="28"/>
      <c r="G63" s="28"/>
      <c r="H63" s="28"/>
      <c r="I63" s="28"/>
      <c r="J63" s="28"/>
      <c r="K63" s="28"/>
    </row>
    <row r="64" spans="1:11">
      <c r="A64" s="28"/>
      <c r="B64" s="28"/>
      <c r="C64" s="28"/>
      <c r="D64" s="28"/>
      <c r="E64" s="28"/>
      <c r="F64" s="28"/>
      <c r="G64" s="28"/>
      <c r="H64" s="28"/>
      <c r="I64" s="28"/>
      <c r="J64" s="28"/>
      <c r="K64" s="28"/>
    </row>
    <row r="65" spans="1:11">
      <c r="A65" s="28"/>
      <c r="B65" s="28"/>
      <c r="C65" s="28"/>
      <c r="D65" s="28"/>
      <c r="E65" s="28"/>
      <c r="F65" s="28"/>
      <c r="G65" s="28"/>
      <c r="H65" s="28"/>
      <c r="I65" s="28"/>
      <c r="J65" s="28"/>
      <c r="K65" s="28"/>
    </row>
    <row r="66" spans="1:11">
      <c r="A66" s="28"/>
      <c r="B66" s="28"/>
      <c r="C66" s="28"/>
      <c r="D66" s="28"/>
      <c r="E66" s="28"/>
      <c r="F66" s="28"/>
      <c r="G66" s="28"/>
      <c r="H66" s="28"/>
      <c r="I66" s="28"/>
      <c r="J66" s="28"/>
      <c r="K66" s="28"/>
    </row>
    <row r="67" spans="1:11">
      <c r="A67" s="28"/>
      <c r="B67" s="28"/>
      <c r="C67" s="28"/>
      <c r="D67" s="28"/>
      <c r="E67" s="28"/>
      <c r="F67" s="28"/>
      <c r="G67" s="28"/>
      <c r="H67" s="28"/>
      <c r="I67" s="28"/>
      <c r="J67" s="28"/>
      <c r="K67" s="28"/>
    </row>
    <row r="68" spans="1:11">
      <c r="A68" s="28"/>
      <c r="B68" s="28"/>
      <c r="C68" s="28"/>
      <c r="D68" s="28"/>
      <c r="E68" s="28"/>
      <c r="F68" s="28"/>
      <c r="G68" s="28"/>
      <c r="H68" s="28"/>
      <c r="I68" s="28"/>
      <c r="J68" s="28"/>
      <c r="K68" s="28"/>
    </row>
    <row r="69" spans="1:11">
      <c r="A69" s="28"/>
      <c r="B69" s="28"/>
      <c r="C69" s="28"/>
      <c r="D69" s="28"/>
      <c r="E69" s="28"/>
      <c r="F69" s="28"/>
      <c r="G69" s="28"/>
      <c r="H69" s="28"/>
      <c r="I69" s="28"/>
      <c r="J69" s="28"/>
      <c r="K69" s="28"/>
    </row>
    <row r="70" spans="1:11">
      <c r="A70" s="28"/>
      <c r="B70" s="28"/>
      <c r="C70" s="28"/>
      <c r="D70" s="28"/>
      <c r="E70" s="28"/>
      <c r="F70" s="28"/>
      <c r="G70" s="28"/>
      <c r="H70" s="28"/>
      <c r="I70" s="28"/>
      <c r="J70" s="28"/>
      <c r="K70" s="28"/>
    </row>
    <row r="71" spans="1:11">
      <c r="A71" s="28"/>
      <c r="B71" s="28"/>
      <c r="C71" s="28"/>
      <c r="D71" s="28"/>
      <c r="E71" s="28"/>
      <c r="F71" s="28"/>
      <c r="G71" s="28"/>
      <c r="H71" s="28"/>
      <c r="I71" s="28"/>
      <c r="J71" s="28"/>
      <c r="K71" s="28"/>
    </row>
    <row r="72" spans="1:11">
      <c r="A72" s="28"/>
      <c r="B72" s="28"/>
      <c r="C72" s="28"/>
      <c r="D72" s="28"/>
      <c r="E72" s="28"/>
      <c r="F72" s="28"/>
      <c r="G72" s="28"/>
      <c r="H72" s="28"/>
      <c r="I72" s="28"/>
      <c r="J72" s="28"/>
      <c r="K72" s="28"/>
    </row>
    <row r="73" spans="1:11">
      <c r="A73" s="28"/>
      <c r="B73" s="28"/>
      <c r="C73" s="28"/>
      <c r="D73" s="28"/>
      <c r="E73" s="28"/>
      <c r="F73" s="28"/>
      <c r="G73" s="28"/>
      <c r="H73" s="28"/>
      <c r="I73" s="28"/>
      <c r="J73" s="28"/>
      <c r="K73" s="28"/>
    </row>
    <row r="74" spans="1:11">
      <c r="A74" s="28"/>
      <c r="B74" s="28"/>
      <c r="C74" s="28"/>
      <c r="D74" s="28"/>
      <c r="E74" s="28"/>
      <c r="F74" s="28"/>
      <c r="G74" s="28"/>
      <c r="H74" s="28"/>
      <c r="I74" s="28"/>
      <c r="J74" s="28"/>
      <c r="K74" s="28"/>
    </row>
    <row r="75" spans="1:11">
      <c r="A75" s="28"/>
      <c r="B75" s="28"/>
      <c r="C75" s="28"/>
      <c r="D75" s="28"/>
      <c r="E75" s="28"/>
      <c r="F75" s="28"/>
      <c r="G75" s="28"/>
      <c r="H75" s="28"/>
      <c r="I75" s="28"/>
      <c r="J75" s="28"/>
      <c r="K75" s="28"/>
    </row>
    <row r="76" spans="1:11">
      <c r="A76" s="28"/>
      <c r="B76" s="28"/>
      <c r="C76" s="28"/>
      <c r="D76" s="28"/>
      <c r="E76" s="28"/>
      <c r="F76" s="28"/>
      <c r="G76" s="28"/>
      <c r="H76" s="28"/>
      <c r="I76" s="28"/>
      <c r="J76" s="28"/>
      <c r="K76" s="28"/>
    </row>
    <row r="77" spans="1:11">
      <c r="A77" s="28"/>
      <c r="B77" s="28"/>
      <c r="C77" s="28"/>
      <c r="D77" s="28"/>
      <c r="E77" s="28"/>
      <c r="F77" s="28"/>
      <c r="G77" s="28"/>
      <c r="H77" s="28"/>
      <c r="I77" s="28"/>
      <c r="J77" s="28"/>
      <c r="K77" s="28"/>
    </row>
    <row r="78" spans="1:11">
      <c r="A78" s="28"/>
      <c r="B78" s="28"/>
      <c r="C78" s="28"/>
      <c r="D78" s="28"/>
      <c r="E78" s="28"/>
      <c r="F78" s="28"/>
      <c r="G78" s="28"/>
      <c r="H78" s="28"/>
      <c r="I78" s="28"/>
      <c r="J78" s="28"/>
      <c r="K78" s="28"/>
    </row>
    <row r="79" spans="1:11">
      <c r="A79" s="28"/>
      <c r="B79" s="28"/>
      <c r="C79" s="28"/>
      <c r="D79" s="28"/>
      <c r="E79" s="28"/>
      <c r="F79" s="28"/>
      <c r="G79" s="28"/>
      <c r="H79" s="28"/>
      <c r="I79" s="28"/>
      <c r="J79" s="28"/>
      <c r="K79" s="28"/>
    </row>
    <row r="80" spans="1:11">
      <c r="A80" s="28"/>
      <c r="B80" s="28"/>
      <c r="C80" s="28"/>
      <c r="D80" s="28"/>
      <c r="E80" s="28"/>
      <c r="F80" s="28"/>
      <c r="G80" s="28"/>
      <c r="H80" s="28"/>
      <c r="I80" s="28"/>
      <c r="J80" s="28"/>
      <c r="K80" s="28"/>
    </row>
    <row r="81" spans="1:11">
      <c r="A81" s="28"/>
      <c r="B81" s="28"/>
      <c r="C81" s="28"/>
      <c r="D81" s="28"/>
      <c r="E81" s="28"/>
      <c r="F81" s="28"/>
      <c r="G81" s="28"/>
      <c r="H81" s="28"/>
      <c r="I81" s="28"/>
      <c r="J81" s="28"/>
      <c r="K81" s="28"/>
    </row>
    <row r="82" spans="1:11">
      <c r="A82" s="28"/>
      <c r="B82" s="28"/>
      <c r="C82" s="28"/>
      <c r="D82" s="28"/>
      <c r="E82" s="28"/>
      <c r="F82" s="28"/>
      <c r="G82" s="28"/>
      <c r="H82" s="28"/>
      <c r="I82" s="28"/>
      <c r="J82" s="28"/>
      <c r="K82" s="28"/>
    </row>
    <row r="83" spans="1:11">
      <c r="A83" s="28"/>
      <c r="B83" s="28"/>
      <c r="C83" s="28"/>
      <c r="D83" s="28"/>
      <c r="E83" s="28"/>
      <c r="F83" s="28"/>
      <c r="G83" s="28"/>
      <c r="H83" s="28"/>
      <c r="I83" s="28"/>
      <c r="J83" s="28"/>
      <c r="K83" s="28"/>
    </row>
    <row r="84" spans="1:11">
      <c r="A84" s="28"/>
      <c r="B84" s="28"/>
      <c r="C84" s="28"/>
      <c r="D84" s="28"/>
      <c r="E84" s="28"/>
      <c r="F84" s="28"/>
      <c r="G84" s="28"/>
      <c r="H84" s="28"/>
      <c r="I84" s="28"/>
      <c r="J84" s="28"/>
      <c r="K84" s="28"/>
    </row>
    <row r="85" spans="1:11">
      <c r="A85" s="28"/>
      <c r="B85" s="28"/>
      <c r="C85" s="28"/>
      <c r="D85" s="28"/>
      <c r="E85" s="28"/>
      <c r="F85" s="28"/>
      <c r="G85" s="28"/>
      <c r="H85" s="28"/>
      <c r="I85" s="28"/>
      <c r="J85" s="28"/>
      <c r="K85" s="28"/>
    </row>
    <row r="86" spans="1:11">
      <c r="A86" s="28"/>
      <c r="B86" s="28"/>
      <c r="C86" s="28"/>
      <c r="D86" s="28"/>
      <c r="E86" s="28"/>
      <c r="F86" s="28"/>
      <c r="G86" s="28"/>
      <c r="H86" s="28"/>
      <c r="I86" s="28"/>
      <c r="J86" s="28"/>
      <c r="K86" s="28"/>
    </row>
    <row r="87" spans="1:11">
      <c r="A87" s="28"/>
      <c r="B87" s="28"/>
      <c r="C87" s="28"/>
      <c r="D87" s="28"/>
      <c r="E87" s="28"/>
      <c r="F87" s="28"/>
      <c r="G87" s="28"/>
      <c r="H87" s="28"/>
      <c r="I87" s="28"/>
      <c r="J87" s="28"/>
      <c r="K87" s="28"/>
    </row>
    <row r="88" spans="1:11">
      <c r="A88" s="28"/>
      <c r="B88" s="28"/>
      <c r="C88" s="28"/>
      <c r="D88" s="28"/>
      <c r="E88" s="28"/>
      <c r="F88" s="28"/>
      <c r="G88" s="28"/>
      <c r="H88" s="28"/>
      <c r="I88" s="28"/>
      <c r="J88" s="28"/>
      <c r="K88" s="28"/>
    </row>
    <row r="89" spans="1:11">
      <c r="A89" s="28"/>
      <c r="B89" s="28"/>
      <c r="C89" s="28"/>
      <c r="D89" s="28"/>
      <c r="E89" s="28"/>
      <c r="F89" s="28"/>
      <c r="G89" s="28"/>
      <c r="H89" s="28"/>
      <c r="I89" s="28"/>
      <c r="J89" s="28"/>
      <c r="K89" s="28"/>
    </row>
    <row r="90" spans="1:11">
      <c r="A90" s="28"/>
      <c r="B90" s="28"/>
      <c r="C90" s="28"/>
      <c r="D90" s="28"/>
      <c r="E90" s="28"/>
      <c r="F90" s="28"/>
      <c r="G90" s="28"/>
      <c r="H90" s="28"/>
      <c r="I90" s="28"/>
      <c r="J90" s="28"/>
      <c r="K90" s="28"/>
    </row>
    <row r="91" spans="1:11">
      <c r="A91" s="28"/>
      <c r="B91" s="28"/>
      <c r="C91" s="28"/>
      <c r="D91" s="28"/>
      <c r="E91" s="28"/>
      <c r="F91" s="28"/>
      <c r="G91" s="28"/>
      <c r="H91" s="28"/>
      <c r="I91" s="28"/>
      <c r="J91" s="28"/>
      <c r="K91" s="28"/>
    </row>
    <row r="92" spans="1:11">
      <c r="A92" s="28"/>
      <c r="B92" s="28"/>
      <c r="C92" s="28"/>
      <c r="D92" s="28"/>
      <c r="E92" s="28"/>
      <c r="F92" s="28"/>
      <c r="G92" s="28"/>
      <c r="H92" s="28"/>
      <c r="I92" s="28"/>
      <c r="J92" s="28"/>
      <c r="K92" s="28"/>
    </row>
    <row r="93" spans="1:11">
      <c r="A93" s="28"/>
      <c r="B93" s="28"/>
      <c r="C93" s="28"/>
      <c r="D93" s="28"/>
      <c r="E93" s="28"/>
      <c r="F93" s="28"/>
      <c r="G93" s="28"/>
      <c r="H93" s="28"/>
      <c r="I93" s="28"/>
      <c r="J93" s="28"/>
      <c r="K93" s="28"/>
    </row>
    <row r="94" spans="1:11">
      <c r="A94" s="28"/>
      <c r="B94" s="28"/>
      <c r="C94" s="28"/>
      <c r="D94" s="28"/>
      <c r="E94" s="28"/>
      <c r="F94" s="28"/>
      <c r="G94" s="28"/>
      <c r="H94" s="28"/>
      <c r="I94" s="28"/>
      <c r="J94" s="28"/>
      <c r="K94" s="28"/>
    </row>
    <row r="95" spans="1:11">
      <c r="A95" s="28"/>
      <c r="B95" s="28"/>
      <c r="C95" s="28"/>
      <c r="D95" s="28"/>
      <c r="E95" s="28"/>
      <c r="F95" s="28"/>
      <c r="G95" s="28"/>
      <c r="H95" s="28"/>
      <c r="I95" s="28"/>
      <c r="J95" s="28"/>
      <c r="K95" s="28"/>
    </row>
    <row r="96" spans="1:11">
      <c r="A96" s="28"/>
      <c r="B96" s="28"/>
      <c r="C96" s="28"/>
      <c r="D96" s="28"/>
      <c r="E96" s="28"/>
      <c r="F96" s="28"/>
      <c r="G96" s="28"/>
      <c r="H96" s="28"/>
      <c r="I96" s="28"/>
      <c r="J96" s="28"/>
      <c r="K96" s="28"/>
    </row>
    <row r="97" spans="1:11">
      <c r="A97" s="28"/>
      <c r="B97" s="28"/>
      <c r="C97" s="28"/>
      <c r="D97" s="28"/>
      <c r="E97" s="28"/>
      <c r="F97" s="28"/>
      <c r="G97" s="28"/>
      <c r="H97" s="28"/>
      <c r="I97" s="28"/>
      <c r="J97" s="28"/>
      <c r="K97" s="28"/>
    </row>
    <row r="98" spans="1:11">
      <c r="A98" s="28"/>
      <c r="B98" s="28"/>
      <c r="C98" s="28"/>
      <c r="D98" s="28"/>
      <c r="E98" s="28"/>
      <c r="F98" s="28"/>
      <c r="G98" s="28"/>
      <c r="H98" s="28"/>
      <c r="I98" s="28"/>
      <c r="J98" s="28"/>
      <c r="K98" s="28"/>
    </row>
    <row r="99" spans="1:11">
      <c r="A99" s="28"/>
      <c r="B99" s="28"/>
      <c r="C99" s="28"/>
      <c r="D99" s="28"/>
      <c r="E99" s="28"/>
      <c r="F99" s="28"/>
      <c r="G99" s="28"/>
      <c r="H99" s="28"/>
      <c r="I99" s="28"/>
      <c r="J99" s="28"/>
      <c r="K99" s="28"/>
    </row>
    <row r="100" spans="1:11">
      <c r="A100" s="28"/>
      <c r="B100" s="28"/>
      <c r="C100" s="28"/>
      <c r="D100" s="28"/>
      <c r="E100" s="28"/>
      <c r="F100" s="28"/>
      <c r="G100" s="28"/>
      <c r="H100" s="28"/>
      <c r="I100" s="28"/>
      <c r="J100" s="28"/>
      <c r="K100" s="28"/>
    </row>
    <row r="101" spans="1:11">
      <c r="A101" s="28"/>
      <c r="B101" s="28"/>
      <c r="C101" s="28"/>
      <c r="D101" s="28"/>
      <c r="E101" s="28"/>
      <c r="F101" s="28"/>
      <c r="G101" s="28"/>
      <c r="H101" s="28"/>
      <c r="I101" s="28"/>
      <c r="J101" s="28"/>
      <c r="K101" s="28"/>
    </row>
    <row r="102" spans="1:11">
      <c r="A102" s="28"/>
      <c r="B102" s="28"/>
      <c r="C102" s="28"/>
      <c r="D102" s="28"/>
      <c r="E102" s="28"/>
      <c r="F102" s="28"/>
      <c r="G102" s="28"/>
      <c r="H102" s="28"/>
      <c r="I102" s="28"/>
      <c r="J102" s="28"/>
      <c r="K102" s="28"/>
    </row>
    <row r="103" spans="1:11">
      <c r="A103" s="28"/>
      <c r="B103" s="28"/>
      <c r="C103" s="28"/>
      <c r="D103" s="28"/>
      <c r="E103" s="28"/>
      <c r="F103" s="28"/>
      <c r="G103" s="28"/>
      <c r="H103" s="28"/>
      <c r="I103" s="28"/>
      <c r="J103" s="28"/>
      <c r="K103" s="28"/>
    </row>
    <row r="104" spans="1:11">
      <c r="A104" s="28"/>
      <c r="B104" s="28"/>
      <c r="C104" s="28"/>
      <c r="D104" s="28"/>
      <c r="E104" s="28"/>
      <c r="F104" s="28"/>
      <c r="G104" s="28"/>
      <c r="H104" s="28"/>
      <c r="I104" s="28"/>
      <c r="J104" s="28"/>
      <c r="K104" s="28"/>
    </row>
    <row r="105" spans="1:11">
      <c r="A105" s="28"/>
      <c r="B105" s="28"/>
      <c r="C105" s="28"/>
      <c r="D105" s="28"/>
      <c r="E105" s="28"/>
      <c r="F105" s="28"/>
      <c r="G105" s="28"/>
      <c r="H105" s="28"/>
      <c r="I105" s="28"/>
      <c r="J105" s="28"/>
      <c r="K105" s="28"/>
    </row>
    <row r="106" spans="1:11">
      <c r="A106" s="28"/>
      <c r="B106" s="28"/>
      <c r="C106" s="28"/>
      <c r="D106" s="28"/>
      <c r="E106" s="28"/>
      <c r="F106" s="28"/>
      <c r="G106" s="28"/>
      <c r="H106" s="28"/>
      <c r="I106" s="28"/>
      <c r="J106" s="28"/>
      <c r="K106" s="28"/>
    </row>
    <row r="107" spans="1:11">
      <c r="A107" s="28"/>
      <c r="B107" s="28"/>
      <c r="C107" s="28"/>
      <c r="D107" s="28"/>
      <c r="E107" s="28"/>
      <c r="F107" s="28"/>
      <c r="G107" s="28"/>
      <c r="H107" s="28"/>
      <c r="I107" s="28"/>
      <c r="J107" s="28"/>
      <c r="K107" s="28"/>
    </row>
    <row r="108" spans="1:11">
      <c r="A108" s="28"/>
      <c r="B108" s="28"/>
      <c r="C108" s="28"/>
      <c r="D108" s="28"/>
      <c r="E108" s="28"/>
      <c r="F108" s="28"/>
      <c r="G108" s="28"/>
      <c r="H108" s="28"/>
      <c r="I108" s="28"/>
      <c r="J108" s="28"/>
      <c r="K108" s="28"/>
    </row>
    <row r="109" spans="1:11">
      <c r="A109" s="28"/>
      <c r="B109" s="28"/>
      <c r="C109" s="28"/>
      <c r="D109" s="28"/>
      <c r="E109" s="28"/>
      <c r="F109" s="28"/>
      <c r="G109" s="28"/>
      <c r="H109" s="28"/>
      <c r="I109" s="28"/>
      <c r="J109" s="28"/>
      <c r="K109" s="28"/>
    </row>
    <row r="110" spans="1:11">
      <c r="A110" s="28"/>
      <c r="B110" s="28"/>
      <c r="C110" s="28"/>
      <c r="D110" s="28"/>
      <c r="E110" s="28"/>
      <c r="F110" s="28"/>
      <c r="G110" s="28"/>
      <c r="H110" s="28"/>
      <c r="I110" s="28"/>
      <c r="J110" s="28"/>
      <c r="K110" s="28"/>
    </row>
    <row r="111" spans="1:11">
      <c r="A111" s="28"/>
      <c r="B111" s="28"/>
      <c r="C111" s="28"/>
      <c r="D111" s="28"/>
      <c r="E111" s="28"/>
      <c r="F111" s="28"/>
      <c r="G111" s="28"/>
      <c r="H111" s="28"/>
      <c r="I111" s="28"/>
      <c r="J111" s="28"/>
      <c r="K111" s="28"/>
    </row>
    <row r="112" spans="1:11">
      <c r="A112" s="28"/>
      <c r="B112" s="28"/>
      <c r="C112" s="28"/>
      <c r="D112" s="28"/>
      <c r="E112" s="28"/>
      <c r="F112" s="28"/>
      <c r="G112" s="28"/>
      <c r="H112" s="28"/>
      <c r="I112" s="28"/>
      <c r="J112" s="28"/>
      <c r="K112" s="28"/>
    </row>
    <row r="113" spans="1:11">
      <c r="A113" s="28"/>
      <c r="B113" s="28"/>
      <c r="C113" s="28"/>
      <c r="D113" s="28"/>
      <c r="E113" s="28"/>
      <c r="F113" s="28"/>
      <c r="G113" s="28"/>
      <c r="H113" s="28"/>
      <c r="I113" s="28"/>
      <c r="J113" s="28"/>
      <c r="K113" s="28"/>
    </row>
    <row r="114" spans="1:11">
      <c r="A114" s="28"/>
      <c r="B114" s="28"/>
      <c r="C114" s="28"/>
      <c r="D114" s="28"/>
      <c r="E114" s="28"/>
      <c r="F114" s="28"/>
      <c r="G114" s="28"/>
      <c r="H114" s="28"/>
      <c r="I114" s="28"/>
      <c r="J114" s="28"/>
      <c r="K114" s="28"/>
    </row>
    <row r="115" spans="1:11">
      <c r="A115" s="28"/>
      <c r="B115" s="28"/>
      <c r="C115" s="28"/>
      <c r="D115" s="28"/>
      <c r="E115" s="28"/>
      <c r="F115" s="28"/>
      <c r="G115" s="28"/>
      <c r="H115" s="28"/>
      <c r="I115" s="28"/>
      <c r="J115" s="28"/>
      <c r="K115" s="28"/>
    </row>
    <row r="116" spans="1:11">
      <c r="A116" s="28"/>
      <c r="B116" s="28"/>
      <c r="C116" s="28"/>
      <c r="D116" s="28"/>
      <c r="E116" s="28"/>
      <c r="F116" s="28"/>
      <c r="G116" s="28"/>
      <c r="H116" s="28"/>
      <c r="I116" s="28"/>
      <c r="J116" s="28"/>
      <c r="K116" s="28"/>
    </row>
    <row r="117" spans="1:11">
      <c r="A117" s="28"/>
      <c r="B117" s="28"/>
      <c r="C117" s="28"/>
      <c r="D117" s="28"/>
      <c r="E117" s="28"/>
      <c r="F117" s="28"/>
      <c r="G117" s="28"/>
      <c r="H117" s="28"/>
      <c r="I117" s="28"/>
      <c r="J117" s="28"/>
      <c r="K117" s="28"/>
    </row>
    <row r="118" spans="1:11">
      <c r="A118" s="28"/>
      <c r="B118" s="28"/>
      <c r="C118" s="28"/>
      <c r="D118" s="28"/>
      <c r="E118" s="28"/>
      <c r="F118" s="28"/>
      <c r="G118" s="28"/>
      <c r="H118" s="28"/>
      <c r="I118" s="28"/>
      <c r="J118" s="28"/>
      <c r="K118" s="28"/>
    </row>
    <row r="119" spans="1:11">
      <c r="A119" s="28"/>
      <c r="B119" s="28"/>
      <c r="C119" s="28"/>
      <c r="D119" s="28"/>
      <c r="E119" s="28"/>
      <c r="F119" s="28"/>
      <c r="G119" s="28"/>
      <c r="H119" s="28"/>
      <c r="I119" s="28"/>
      <c r="J119" s="28"/>
      <c r="K119" s="28"/>
    </row>
    <row r="120" spans="1:11">
      <c r="A120" s="28"/>
      <c r="B120" s="28"/>
      <c r="C120" s="28"/>
      <c r="D120" s="28"/>
      <c r="E120" s="28"/>
      <c r="F120" s="28"/>
      <c r="G120" s="28"/>
      <c r="H120" s="28"/>
      <c r="I120" s="28"/>
      <c r="J120" s="28"/>
      <c r="K120" s="28"/>
    </row>
    <row r="121" spans="1:11">
      <c r="A121" s="28"/>
      <c r="B121" s="28"/>
      <c r="C121" s="28"/>
      <c r="D121" s="28"/>
      <c r="E121" s="28"/>
      <c r="F121" s="28"/>
      <c r="G121" s="28"/>
      <c r="H121" s="28"/>
      <c r="I121" s="28"/>
      <c r="J121" s="28"/>
      <c r="K121" s="28"/>
    </row>
    <row r="122" spans="1:11">
      <c r="A122" s="28"/>
      <c r="B122" s="28"/>
      <c r="C122" s="28"/>
      <c r="D122" s="28"/>
      <c r="E122" s="28"/>
      <c r="F122" s="28"/>
      <c r="G122" s="28"/>
      <c r="H122" s="28"/>
      <c r="I122" s="28"/>
      <c r="J122" s="28"/>
      <c r="K122" s="28"/>
    </row>
    <row r="123" spans="1:11">
      <c r="A123" s="28"/>
      <c r="B123" s="28"/>
      <c r="C123" s="28"/>
      <c r="D123" s="28"/>
      <c r="E123" s="28"/>
      <c r="F123" s="28"/>
      <c r="G123" s="28"/>
      <c r="H123" s="28"/>
      <c r="I123" s="28"/>
      <c r="J123" s="28"/>
      <c r="K123" s="28"/>
    </row>
    <row r="124" spans="1:11">
      <c r="A124" s="28"/>
      <c r="B124" s="28"/>
      <c r="C124" s="28"/>
      <c r="D124" s="28"/>
      <c r="E124" s="28"/>
      <c r="F124" s="28"/>
      <c r="G124" s="28"/>
      <c r="H124" s="28"/>
      <c r="I124" s="28"/>
      <c r="J124" s="28"/>
      <c r="K124" s="28"/>
    </row>
    <row r="125" spans="1:11">
      <c r="A125" s="28"/>
      <c r="B125" s="28"/>
      <c r="C125" s="28"/>
      <c r="D125" s="28"/>
      <c r="E125" s="28"/>
      <c r="F125" s="28"/>
      <c r="G125" s="28"/>
      <c r="H125" s="28"/>
      <c r="I125" s="28"/>
      <c r="J125" s="28"/>
      <c r="K125" s="28"/>
    </row>
    <row r="126" spans="1:11">
      <c r="A126" s="28"/>
      <c r="B126" s="28"/>
      <c r="C126" s="28"/>
      <c r="D126" s="28"/>
      <c r="E126" s="28"/>
      <c r="F126" s="28"/>
      <c r="G126" s="28"/>
      <c r="H126" s="28"/>
      <c r="I126" s="28"/>
      <c r="J126" s="28"/>
      <c r="K126" s="28"/>
    </row>
    <row r="127" spans="1:11">
      <c r="A127" s="28"/>
      <c r="B127" s="28"/>
      <c r="C127" s="28"/>
      <c r="D127" s="28"/>
      <c r="E127" s="28"/>
      <c r="F127" s="28"/>
      <c r="G127" s="28"/>
      <c r="H127" s="28"/>
      <c r="I127" s="28"/>
      <c r="J127" s="28"/>
      <c r="K127" s="28"/>
    </row>
    <row r="128" spans="1:11">
      <c r="A128" s="28"/>
      <c r="B128" s="28"/>
      <c r="C128" s="28"/>
      <c r="D128" s="28"/>
      <c r="E128" s="28"/>
      <c r="F128" s="28"/>
      <c r="G128" s="28"/>
      <c r="H128" s="28"/>
      <c r="I128" s="28"/>
      <c r="J128" s="28"/>
      <c r="K128" s="28"/>
    </row>
    <row r="129" spans="1:11">
      <c r="A129" s="28"/>
      <c r="B129" s="28"/>
      <c r="C129" s="28"/>
      <c r="D129" s="28"/>
      <c r="E129" s="28"/>
      <c r="F129" s="28"/>
      <c r="G129" s="28"/>
      <c r="H129" s="28"/>
      <c r="I129" s="28"/>
      <c r="J129" s="28"/>
      <c r="K129" s="28"/>
    </row>
    <row r="130" spans="1:11">
      <c r="A130" s="28"/>
      <c r="B130" s="28"/>
      <c r="C130" s="28"/>
      <c r="D130" s="28"/>
      <c r="E130" s="28"/>
      <c r="F130" s="28"/>
      <c r="G130" s="28"/>
      <c r="H130" s="28"/>
      <c r="I130" s="28"/>
      <c r="J130" s="28"/>
      <c r="K130" s="28"/>
    </row>
    <row r="131" spans="1:11">
      <c r="A131" s="28"/>
      <c r="B131" s="28"/>
      <c r="C131" s="28"/>
      <c r="D131" s="28"/>
      <c r="E131" s="28"/>
      <c r="F131" s="28"/>
      <c r="G131" s="28"/>
      <c r="H131" s="28"/>
      <c r="I131" s="28"/>
      <c r="J131" s="28"/>
      <c r="K131" s="28"/>
    </row>
    <row r="132" spans="1:11">
      <c r="A132" s="28"/>
      <c r="B132" s="28"/>
      <c r="C132" s="28"/>
      <c r="D132" s="28"/>
      <c r="E132" s="28"/>
      <c r="F132" s="28"/>
      <c r="G132" s="28"/>
      <c r="H132" s="28"/>
      <c r="I132" s="28"/>
      <c r="J132" s="28"/>
      <c r="K132" s="28"/>
    </row>
    <row r="133" spans="1:11">
      <c r="A133" s="28"/>
      <c r="B133" s="28"/>
      <c r="C133" s="28"/>
      <c r="D133" s="28"/>
      <c r="E133" s="28"/>
      <c r="F133" s="28"/>
      <c r="G133" s="28"/>
      <c r="H133" s="28"/>
      <c r="I133" s="28"/>
      <c r="J133" s="28"/>
      <c r="K133" s="28"/>
    </row>
    <row r="134" spans="1:11">
      <c r="A134" s="28"/>
      <c r="B134" s="28"/>
      <c r="C134" s="28"/>
      <c r="D134" s="28"/>
      <c r="E134" s="28"/>
      <c r="F134" s="28"/>
      <c r="G134" s="28"/>
      <c r="H134" s="28"/>
      <c r="I134" s="28"/>
      <c r="J134" s="28"/>
      <c r="K134" s="28"/>
    </row>
    <row r="135" spans="1:11">
      <c r="A135" s="28"/>
      <c r="B135" s="28"/>
      <c r="C135" s="28"/>
      <c r="D135" s="28"/>
      <c r="E135" s="28"/>
      <c r="F135" s="28"/>
      <c r="G135" s="28"/>
      <c r="H135" s="28"/>
      <c r="I135" s="28"/>
      <c r="J135" s="28"/>
      <c r="K135" s="28"/>
    </row>
    <row r="136" spans="1:11">
      <c r="A136" s="28"/>
      <c r="B136" s="28"/>
      <c r="C136" s="28"/>
      <c r="D136" s="28"/>
      <c r="E136" s="28"/>
      <c r="F136" s="28"/>
      <c r="G136" s="28"/>
      <c r="H136" s="28"/>
      <c r="I136" s="28"/>
      <c r="J136" s="28"/>
      <c r="K136" s="28"/>
    </row>
    <row r="137" spans="1:11">
      <c r="A137" s="28"/>
      <c r="B137" s="28"/>
      <c r="C137" s="28"/>
      <c r="D137" s="28"/>
      <c r="E137" s="28"/>
      <c r="F137" s="28"/>
      <c r="G137" s="28"/>
      <c r="H137" s="28"/>
      <c r="I137" s="28"/>
      <c r="J137" s="28"/>
      <c r="K137" s="28"/>
    </row>
    <row r="138" spans="1:11">
      <c r="A138" s="28"/>
      <c r="B138" s="28"/>
      <c r="C138" s="28"/>
      <c r="D138" s="28"/>
      <c r="E138" s="28"/>
      <c r="F138" s="28"/>
      <c r="G138" s="28"/>
      <c r="H138" s="28"/>
      <c r="I138" s="28"/>
      <c r="J138" s="28"/>
      <c r="K138" s="28"/>
    </row>
    <row r="139" spans="1:11">
      <c r="A139" s="28"/>
      <c r="B139" s="28"/>
      <c r="C139" s="28"/>
      <c r="D139" s="28"/>
      <c r="E139" s="28"/>
      <c r="F139" s="28"/>
      <c r="G139" s="28"/>
      <c r="H139" s="28"/>
      <c r="I139" s="28"/>
      <c r="J139" s="28"/>
      <c r="K139" s="28"/>
    </row>
    <row r="140" spans="1:11">
      <c r="A140" s="28"/>
      <c r="B140" s="28"/>
      <c r="C140" s="28"/>
      <c r="D140" s="28"/>
      <c r="E140" s="28"/>
      <c r="F140" s="28"/>
      <c r="G140" s="28"/>
      <c r="H140" s="28"/>
      <c r="I140" s="28"/>
      <c r="J140" s="28"/>
      <c r="K140" s="28"/>
    </row>
    <row r="141" spans="1:11">
      <c r="A141" s="28"/>
      <c r="B141" s="28"/>
      <c r="C141" s="28"/>
      <c r="D141" s="28"/>
      <c r="E141" s="28"/>
      <c r="F141" s="28"/>
      <c r="G141" s="28"/>
      <c r="H141" s="28"/>
      <c r="I141" s="28"/>
      <c r="J141" s="28"/>
      <c r="K141" s="28"/>
    </row>
    <row r="142" spans="1:11">
      <c r="A142" s="28"/>
      <c r="B142" s="28"/>
      <c r="C142" s="28"/>
      <c r="D142" s="28"/>
      <c r="E142" s="28"/>
      <c r="F142" s="28"/>
      <c r="G142" s="28"/>
      <c r="H142" s="28"/>
      <c r="I142" s="28"/>
      <c r="J142" s="28"/>
      <c r="K142" s="28"/>
    </row>
    <row r="143" spans="1:11">
      <c r="A143" s="28"/>
      <c r="B143" s="28"/>
      <c r="C143" s="28"/>
      <c r="D143" s="28"/>
      <c r="E143" s="28"/>
      <c r="F143" s="28"/>
      <c r="G143" s="28"/>
      <c r="H143" s="28"/>
      <c r="I143" s="28"/>
      <c r="J143" s="28"/>
      <c r="K143" s="28"/>
    </row>
    <row r="144" spans="1:11">
      <c r="A144" s="28"/>
      <c r="B144" s="28"/>
      <c r="C144" s="28"/>
      <c r="D144" s="28"/>
      <c r="E144" s="28"/>
      <c r="F144" s="28"/>
      <c r="G144" s="28"/>
      <c r="H144" s="28"/>
      <c r="I144" s="28"/>
      <c r="J144" s="28"/>
      <c r="K144" s="28"/>
    </row>
    <row r="145" spans="1:11">
      <c r="A145" s="28"/>
      <c r="B145" s="28"/>
      <c r="C145" s="28"/>
      <c r="D145" s="28"/>
      <c r="E145" s="28"/>
      <c r="F145" s="28"/>
      <c r="G145" s="28"/>
      <c r="H145" s="28"/>
      <c r="I145" s="28"/>
      <c r="J145" s="28"/>
      <c r="K145" s="28"/>
    </row>
    <row r="146" spans="1:11">
      <c r="A146" s="28"/>
      <c r="B146" s="28"/>
      <c r="C146" s="28"/>
      <c r="D146" s="28"/>
      <c r="E146" s="28"/>
      <c r="F146" s="28"/>
      <c r="G146" s="28"/>
      <c r="H146" s="28"/>
      <c r="I146" s="28"/>
      <c r="J146" s="28"/>
      <c r="K146" s="28"/>
    </row>
    <row r="147" spans="1:11">
      <c r="A147" s="28"/>
      <c r="B147" s="28"/>
      <c r="C147" s="28"/>
      <c r="D147" s="28"/>
      <c r="E147" s="28"/>
      <c r="F147" s="28"/>
      <c r="G147" s="28"/>
      <c r="H147" s="28"/>
      <c r="I147" s="28"/>
      <c r="J147" s="28"/>
      <c r="K147" s="28"/>
    </row>
    <row r="148" spans="1:11">
      <c r="A148" s="28"/>
      <c r="B148" s="28"/>
      <c r="C148" s="28"/>
      <c r="D148" s="28"/>
      <c r="E148" s="28"/>
      <c r="F148" s="28"/>
      <c r="G148" s="28"/>
      <c r="H148" s="28"/>
      <c r="I148" s="28"/>
      <c r="J148" s="28"/>
      <c r="K148" s="28"/>
    </row>
    <row r="149" spans="1:11">
      <c r="A149" s="28"/>
      <c r="B149" s="28"/>
      <c r="C149" s="28"/>
      <c r="D149" s="28"/>
      <c r="E149" s="28"/>
      <c r="F149" s="28"/>
      <c r="G149" s="28"/>
      <c r="H149" s="28"/>
      <c r="I149" s="28"/>
      <c r="J149" s="28"/>
      <c r="K149" s="28"/>
    </row>
    <row r="150" spans="1:11">
      <c r="A150" s="28"/>
      <c r="B150" s="28"/>
      <c r="C150" s="28"/>
      <c r="D150" s="28"/>
      <c r="E150" s="28"/>
      <c r="F150" s="28"/>
      <c r="G150" s="28"/>
      <c r="H150" s="28"/>
      <c r="I150" s="28"/>
      <c r="J150" s="28"/>
      <c r="K150" s="28"/>
    </row>
    <row r="151" spans="1:11">
      <c r="A151" s="28"/>
      <c r="B151" s="28"/>
      <c r="C151" s="28"/>
      <c r="D151" s="28"/>
      <c r="E151" s="28"/>
      <c r="F151" s="28"/>
      <c r="G151" s="28"/>
      <c r="H151" s="28"/>
      <c r="I151" s="28"/>
      <c r="J151" s="28"/>
      <c r="K151" s="28"/>
    </row>
    <row r="152" spans="1:11">
      <c r="A152" s="28"/>
      <c r="B152" s="28"/>
      <c r="C152" s="28"/>
      <c r="D152" s="28"/>
      <c r="E152" s="28"/>
      <c r="F152" s="28"/>
      <c r="G152" s="28"/>
      <c r="H152" s="28"/>
      <c r="I152" s="28"/>
      <c r="J152" s="28"/>
      <c r="K152" s="28"/>
    </row>
    <row r="153" spans="1:11">
      <c r="A153" s="28"/>
      <c r="B153" s="28"/>
      <c r="C153" s="28"/>
      <c r="D153" s="28"/>
      <c r="E153" s="28"/>
      <c r="F153" s="28"/>
      <c r="G153" s="28"/>
      <c r="H153" s="28"/>
      <c r="I153" s="28"/>
      <c r="J153" s="28"/>
      <c r="K153" s="28"/>
    </row>
    <row r="154" spans="1:11">
      <c r="A154" s="28"/>
      <c r="B154" s="28"/>
      <c r="C154" s="28"/>
      <c r="D154" s="28"/>
      <c r="E154" s="28"/>
      <c r="F154" s="28"/>
      <c r="G154" s="28"/>
      <c r="H154" s="28"/>
      <c r="I154" s="28"/>
      <c r="J154" s="28"/>
      <c r="K154" s="28"/>
    </row>
    <row r="155" spans="1:11">
      <c r="A155" s="28"/>
      <c r="B155" s="28"/>
      <c r="C155" s="28"/>
      <c r="D155" s="28"/>
      <c r="E155" s="28"/>
      <c r="F155" s="28"/>
      <c r="G155" s="28"/>
      <c r="H155" s="28"/>
      <c r="I155" s="28"/>
      <c r="J155" s="28"/>
      <c r="K155" s="28"/>
    </row>
    <row r="156" spans="1:11">
      <c r="A156" s="28"/>
      <c r="B156" s="28"/>
      <c r="C156" s="28"/>
      <c r="D156" s="28"/>
      <c r="E156" s="28"/>
      <c r="F156" s="28"/>
      <c r="G156" s="28"/>
      <c r="H156" s="28"/>
      <c r="I156" s="28"/>
      <c r="J156" s="28"/>
      <c r="K156" s="28"/>
    </row>
    <row r="157" spans="1:11">
      <c r="A157" s="28"/>
      <c r="B157" s="28"/>
      <c r="C157" s="28"/>
      <c r="D157" s="28"/>
      <c r="E157" s="28"/>
      <c r="F157" s="28"/>
      <c r="G157" s="28"/>
      <c r="H157" s="28"/>
      <c r="I157" s="28"/>
      <c r="J157" s="28"/>
      <c r="K157" s="28"/>
    </row>
    <row r="158" spans="1:11">
      <c r="A158" s="28"/>
      <c r="B158" s="28"/>
      <c r="C158" s="28"/>
      <c r="D158" s="28"/>
      <c r="E158" s="28"/>
      <c r="F158" s="28"/>
      <c r="G158" s="28"/>
      <c r="H158" s="28"/>
      <c r="I158" s="28"/>
      <c r="J158" s="28"/>
      <c r="K158" s="28"/>
    </row>
    <row r="159" spans="1:11">
      <c r="A159" s="28"/>
      <c r="B159" s="28"/>
      <c r="C159" s="28"/>
      <c r="D159" s="28"/>
      <c r="E159" s="28"/>
      <c r="F159" s="28"/>
      <c r="G159" s="28"/>
      <c r="H159" s="28"/>
      <c r="I159" s="28"/>
      <c r="J159" s="28"/>
      <c r="K159" s="28"/>
    </row>
    <row r="160" spans="1:11">
      <c r="A160" s="28"/>
      <c r="B160" s="28"/>
      <c r="C160" s="28"/>
      <c r="D160" s="28"/>
      <c r="E160" s="28"/>
      <c r="F160" s="28"/>
      <c r="G160" s="28"/>
      <c r="H160" s="28"/>
      <c r="I160" s="28"/>
      <c r="J160" s="28"/>
      <c r="K160" s="28"/>
    </row>
    <row r="161" spans="1:11">
      <c r="A161" s="28"/>
      <c r="B161" s="28"/>
      <c r="C161" s="28"/>
      <c r="D161" s="28"/>
      <c r="E161" s="28"/>
      <c r="F161" s="28"/>
      <c r="G161" s="28"/>
      <c r="H161" s="28"/>
      <c r="I161" s="28"/>
      <c r="J161" s="28"/>
      <c r="K161" s="28"/>
    </row>
    <row r="162" spans="1:11">
      <c r="A162" s="28"/>
      <c r="B162" s="28"/>
      <c r="C162" s="28"/>
      <c r="D162" s="28"/>
      <c r="E162" s="28"/>
      <c r="F162" s="28"/>
      <c r="G162" s="28"/>
      <c r="H162" s="28"/>
      <c r="I162" s="28"/>
      <c r="J162" s="28"/>
      <c r="K162" s="28"/>
    </row>
    <row r="163" spans="1:11">
      <c r="A163" s="28"/>
      <c r="B163" s="28"/>
      <c r="C163" s="28"/>
      <c r="D163" s="28"/>
      <c r="E163" s="28"/>
      <c r="F163" s="28"/>
      <c r="G163" s="28"/>
      <c r="H163" s="28"/>
      <c r="I163" s="28"/>
      <c r="J163" s="28"/>
      <c r="K163" s="28"/>
    </row>
    <row r="164" spans="1:11">
      <c r="A164" s="28"/>
      <c r="B164" s="28"/>
      <c r="C164" s="28"/>
      <c r="D164" s="28"/>
      <c r="E164" s="28"/>
      <c r="F164" s="28"/>
      <c r="G164" s="28"/>
      <c r="H164" s="28"/>
      <c r="I164" s="28"/>
      <c r="J164" s="28"/>
      <c r="K164" s="28"/>
    </row>
    <row r="165" spans="1:11">
      <c r="A165" s="28"/>
      <c r="B165" s="28"/>
      <c r="C165" s="28"/>
      <c r="D165" s="28"/>
      <c r="E165" s="28"/>
      <c r="F165" s="28"/>
      <c r="G165" s="28"/>
      <c r="H165" s="28"/>
      <c r="I165" s="28"/>
      <c r="J165" s="28"/>
      <c r="K165" s="28"/>
    </row>
    <row r="166" spans="1:11">
      <c r="A166" s="28"/>
      <c r="B166" s="28"/>
      <c r="C166" s="28"/>
      <c r="D166" s="28"/>
      <c r="E166" s="28"/>
      <c r="F166" s="28"/>
      <c r="G166" s="28"/>
      <c r="H166" s="28"/>
      <c r="I166" s="28"/>
      <c r="J166" s="28"/>
      <c r="K166" s="28"/>
    </row>
    <row r="167" spans="1:11">
      <c r="A167" s="28"/>
      <c r="B167" s="28"/>
      <c r="C167" s="28"/>
      <c r="D167" s="28"/>
      <c r="E167" s="28"/>
      <c r="F167" s="28"/>
      <c r="G167" s="28"/>
      <c r="H167" s="28"/>
      <c r="I167" s="28"/>
      <c r="J167" s="28"/>
      <c r="K167" s="28"/>
    </row>
    <row r="168" spans="1:11">
      <c r="A168" s="28"/>
      <c r="B168" s="28"/>
      <c r="C168" s="28"/>
      <c r="D168" s="28"/>
      <c r="E168" s="28"/>
      <c r="F168" s="28"/>
      <c r="G168" s="28"/>
      <c r="H168" s="28"/>
      <c r="I168" s="28"/>
      <c r="J168" s="28"/>
      <c r="K168" s="28"/>
    </row>
    <row r="169" spans="1:11">
      <c r="A169" s="28"/>
      <c r="B169" s="28"/>
      <c r="C169" s="28"/>
      <c r="D169" s="28"/>
      <c r="E169" s="28"/>
      <c r="F169" s="28"/>
      <c r="G169" s="28"/>
      <c r="H169" s="28"/>
      <c r="I169" s="28"/>
      <c r="J169" s="28"/>
      <c r="K169" s="28"/>
    </row>
    <row r="170" spans="1:11">
      <c r="A170" s="28"/>
      <c r="B170" s="28"/>
      <c r="C170" s="28"/>
      <c r="D170" s="28"/>
      <c r="E170" s="28"/>
      <c r="F170" s="28"/>
      <c r="G170" s="28"/>
      <c r="H170" s="28"/>
      <c r="I170" s="28"/>
      <c r="J170" s="28"/>
      <c r="K170" s="28"/>
    </row>
    <row r="171" spans="1:11">
      <c r="A171" s="28"/>
      <c r="B171" s="28"/>
      <c r="C171" s="28"/>
      <c r="D171" s="28"/>
      <c r="E171" s="28"/>
      <c r="F171" s="28"/>
      <c r="G171" s="28"/>
      <c r="H171" s="28"/>
      <c r="I171" s="28"/>
      <c r="J171" s="28"/>
      <c r="K171" s="28"/>
    </row>
    <row r="172" spans="1:11">
      <c r="A172" s="28"/>
      <c r="B172" s="28"/>
      <c r="C172" s="28"/>
      <c r="D172" s="28"/>
      <c r="E172" s="28"/>
      <c r="F172" s="28"/>
      <c r="G172" s="28"/>
      <c r="H172" s="28"/>
      <c r="I172" s="28"/>
      <c r="J172" s="28"/>
      <c r="K172" s="28"/>
    </row>
    <row r="173" spans="1:11">
      <c r="A173" s="28"/>
      <c r="B173" s="28"/>
      <c r="C173" s="28"/>
      <c r="D173" s="28"/>
      <c r="E173" s="28"/>
      <c r="F173" s="28"/>
      <c r="G173" s="28"/>
      <c r="H173" s="28"/>
      <c r="I173" s="28"/>
      <c r="J173" s="28"/>
      <c r="K173" s="28"/>
    </row>
    <row r="174" spans="1:11">
      <c r="A174" s="28"/>
      <c r="B174" s="28"/>
      <c r="C174" s="28"/>
      <c r="D174" s="28"/>
      <c r="E174" s="28"/>
      <c r="F174" s="28"/>
      <c r="G174" s="28"/>
      <c r="H174" s="28"/>
      <c r="I174" s="28"/>
      <c r="J174" s="28"/>
      <c r="K174" s="28"/>
    </row>
    <row r="175" spans="1:11">
      <c r="A175" s="28"/>
      <c r="B175" s="28"/>
      <c r="C175" s="28"/>
      <c r="D175" s="28"/>
      <c r="E175" s="28"/>
      <c r="F175" s="28"/>
      <c r="G175" s="28"/>
      <c r="H175" s="28"/>
      <c r="I175" s="28"/>
      <c r="J175" s="28"/>
      <c r="K175" s="28"/>
    </row>
    <row r="176" spans="1:11">
      <c r="A176" s="28"/>
      <c r="B176" s="28"/>
      <c r="C176" s="28"/>
      <c r="D176" s="28"/>
      <c r="E176" s="28"/>
      <c r="F176" s="28"/>
      <c r="G176" s="28"/>
      <c r="H176" s="28"/>
      <c r="I176" s="28"/>
      <c r="J176" s="28"/>
      <c r="K176" s="28"/>
    </row>
    <row r="177" spans="1:11">
      <c r="A177" s="28"/>
      <c r="B177" s="28"/>
      <c r="C177" s="28"/>
      <c r="D177" s="28"/>
      <c r="E177" s="28"/>
      <c r="F177" s="28"/>
      <c r="G177" s="28"/>
      <c r="H177" s="28"/>
      <c r="I177" s="28"/>
      <c r="J177" s="28"/>
      <c r="K177" s="28"/>
    </row>
    <row r="178" spans="1:11">
      <c r="A178" s="28"/>
      <c r="B178" s="28"/>
      <c r="C178" s="28"/>
      <c r="D178" s="28"/>
      <c r="E178" s="28"/>
      <c r="F178" s="28"/>
      <c r="G178" s="28"/>
      <c r="H178" s="28"/>
      <c r="I178" s="28"/>
      <c r="J178" s="28"/>
      <c r="K178" s="28"/>
    </row>
    <row r="179" spans="1:11">
      <c r="A179" s="28"/>
      <c r="B179" s="28"/>
      <c r="C179" s="28"/>
      <c r="D179" s="28"/>
      <c r="E179" s="28"/>
      <c r="F179" s="28"/>
      <c r="G179" s="28"/>
      <c r="H179" s="28"/>
      <c r="I179" s="28"/>
      <c r="J179" s="28"/>
      <c r="K179" s="28"/>
    </row>
    <row r="180" spans="1:11">
      <c r="A180" s="28"/>
      <c r="B180" s="28"/>
      <c r="C180" s="28"/>
      <c r="D180" s="28"/>
      <c r="E180" s="28"/>
      <c r="F180" s="28"/>
      <c r="G180" s="28"/>
      <c r="H180" s="28"/>
      <c r="I180" s="28"/>
      <c r="J180" s="28"/>
      <c r="K180" s="28"/>
    </row>
    <row r="181" spans="1:11">
      <c r="A181" s="28"/>
      <c r="B181" s="28"/>
      <c r="C181" s="28"/>
      <c r="D181" s="28"/>
      <c r="E181" s="28"/>
      <c r="F181" s="28"/>
      <c r="G181" s="28"/>
      <c r="H181" s="28"/>
      <c r="I181" s="28"/>
      <c r="J181" s="28"/>
      <c r="K181" s="28"/>
    </row>
    <row r="182" spans="1:11">
      <c r="A182" s="28"/>
      <c r="B182" s="28"/>
      <c r="C182" s="28"/>
      <c r="D182" s="28"/>
      <c r="E182" s="28"/>
      <c r="F182" s="28"/>
      <c r="G182" s="28"/>
      <c r="H182" s="28"/>
      <c r="I182" s="28"/>
      <c r="J182" s="28"/>
      <c r="K182" s="28"/>
    </row>
    <row r="183" spans="1:11">
      <c r="A183" s="28"/>
      <c r="B183" s="28"/>
      <c r="C183" s="28"/>
      <c r="D183" s="28"/>
      <c r="E183" s="28"/>
      <c r="F183" s="28"/>
      <c r="G183" s="28"/>
      <c r="H183" s="28"/>
      <c r="I183" s="28"/>
      <c r="J183" s="28"/>
      <c r="K183" s="28"/>
    </row>
    <row r="184" spans="1:11">
      <c r="A184" s="28"/>
      <c r="B184" s="28"/>
      <c r="C184" s="28"/>
      <c r="D184" s="28"/>
      <c r="E184" s="28"/>
      <c r="F184" s="28"/>
      <c r="G184" s="28"/>
      <c r="H184" s="28"/>
      <c r="I184" s="28"/>
      <c r="J184" s="28"/>
      <c r="K184" s="28"/>
    </row>
    <row r="185" spans="1:11">
      <c r="A185" s="28"/>
      <c r="B185" s="28"/>
      <c r="C185" s="28"/>
      <c r="D185" s="28"/>
      <c r="E185" s="28"/>
      <c r="F185" s="28"/>
      <c r="G185" s="28"/>
      <c r="H185" s="28"/>
      <c r="I185" s="28"/>
      <c r="J185" s="28"/>
      <c r="K185" s="28"/>
    </row>
    <row r="186" spans="1:11">
      <c r="A186" s="28"/>
      <c r="B186" s="28"/>
      <c r="C186" s="28"/>
      <c r="D186" s="28"/>
      <c r="E186" s="28"/>
      <c r="F186" s="28"/>
      <c r="G186" s="28"/>
      <c r="H186" s="28"/>
      <c r="I186" s="28"/>
      <c r="J186" s="28"/>
      <c r="K186" s="28"/>
    </row>
    <row r="187" spans="1:11">
      <c r="A187" s="28"/>
      <c r="B187" s="28"/>
      <c r="C187" s="28"/>
      <c r="D187" s="28"/>
      <c r="E187" s="28"/>
      <c r="F187" s="28"/>
      <c r="G187" s="28"/>
      <c r="H187" s="28"/>
      <c r="I187" s="28"/>
      <c r="J187" s="28"/>
      <c r="K187" s="28"/>
    </row>
    <row r="188" spans="1:11">
      <c r="A188" s="28"/>
      <c r="B188" s="28"/>
      <c r="C188" s="28"/>
      <c r="D188" s="28"/>
      <c r="E188" s="28"/>
      <c r="F188" s="28"/>
      <c r="G188" s="28"/>
      <c r="H188" s="28"/>
      <c r="I188" s="28"/>
      <c r="J188" s="28"/>
      <c r="K188" s="28"/>
    </row>
    <row r="189" spans="1:11">
      <c r="A189" s="28"/>
      <c r="B189" s="28"/>
      <c r="C189" s="28"/>
      <c r="D189" s="28"/>
      <c r="E189" s="28"/>
      <c r="F189" s="28"/>
      <c r="G189" s="28"/>
      <c r="H189" s="28"/>
      <c r="I189" s="28"/>
      <c r="J189" s="28"/>
      <c r="K189" s="28"/>
    </row>
    <row r="190" spans="1:11">
      <c r="A190" s="28"/>
      <c r="B190" s="28"/>
      <c r="C190" s="28"/>
      <c r="D190" s="28"/>
      <c r="E190" s="28"/>
      <c r="F190" s="28"/>
      <c r="G190" s="28"/>
      <c r="H190" s="28"/>
      <c r="I190" s="28"/>
      <c r="J190" s="28"/>
      <c r="K190" s="28"/>
    </row>
    <row r="191" spans="1:11">
      <c r="A191" s="28"/>
      <c r="B191" s="28"/>
      <c r="C191" s="28"/>
      <c r="D191" s="28"/>
      <c r="E191" s="28"/>
      <c r="F191" s="28"/>
      <c r="G191" s="28"/>
      <c r="H191" s="28"/>
      <c r="I191" s="28"/>
      <c r="J191" s="28"/>
      <c r="K191" s="28"/>
    </row>
    <row r="192" spans="1:11">
      <c r="A192" s="28"/>
      <c r="B192" s="28"/>
      <c r="C192" s="28"/>
      <c r="D192" s="28"/>
      <c r="E192" s="28"/>
      <c r="F192" s="28"/>
      <c r="G192" s="28"/>
      <c r="H192" s="28"/>
      <c r="I192" s="28"/>
      <c r="J192" s="28"/>
      <c r="K192" s="28"/>
    </row>
    <row r="193" spans="1:11">
      <c r="A193" s="28"/>
      <c r="B193" s="28"/>
      <c r="C193" s="28"/>
      <c r="D193" s="28"/>
      <c r="E193" s="28"/>
      <c r="F193" s="28"/>
      <c r="G193" s="28"/>
      <c r="H193" s="28"/>
      <c r="I193" s="28"/>
      <c r="J193" s="28"/>
      <c r="K193" s="28"/>
    </row>
    <row r="194" spans="1:11">
      <c r="A194" s="28"/>
      <c r="B194" s="28"/>
      <c r="C194" s="28"/>
      <c r="D194" s="28"/>
      <c r="E194" s="28"/>
      <c r="F194" s="28"/>
      <c r="G194" s="28"/>
      <c r="H194" s="28"/>
      <c r="I194" s="28"/>
      <c r="J194" s="28"/>
      <c r="K194" s="28"/>
    </row>
    <row r="195" spans="1:11">
      <c r="A195" s="28"/>
      <c r="B195" s="28"/>
      <c r="C195" s="28"/>
      <c r="D195" s="28"/>
      <c r="E195" s="28"/>
      <c r="F195" s="28"/>
      <c r="G195" s="28"/>
      <c r="H195" s="28"/>
      <c r="I195" s="28"/>
      <c r="J195" s="28"/>
      <c r="K195" s="28"/>
    </row>
    <row r="196" spans="1:11">
      <c r="A196" s="28"/>
      <c r="B196" s="28"/>
      <c r="C196" s="28"/>
      <c r="D196" s="28"/>
      <c r="E196" s="28"/>
      <c r="F196" s="28"/>
      <c r="G196" s="28"/>
      <c r="H196" s="28"/>
      <c r="I196" s="28"/>
      <c r="J196" s="28"/>
      <c r="K196" s="28"/>
    </row>
    <row r="197" spans="1:11">
      <c r="A197" s="28"/>
      <c r="B197" s="28"/>
      <c r="C197" s="28"/>
      <c r="D197" s="28"/>
      <c r="E197" s="28"/>
      <c r="F197" s="28"/>
      <c r="G197" s="28"/>
      <c r="H197" s="28"/>
      <c r="I197" s="28"/>
      <c r="J197" s="28"/>
      <c r="K197" s="28"/>
    </row>
    <row r="198" spans="1:11">
      <c r="A198" s="28"/>
      <c r="B198" s="28"/>
      <c r="C198" s="28"/>
      <c r="D198" s="28"/>
      <c r="E198" s="28"/>
      <c r="F198" s="28"/>
      <c r="G198" s="28"/>
      <c r="H198" s="28"/>
      <c r="I198" s="28"/>
      <c r="J198" s="28"/>
      <c r="K198" s="28"/>
    </row>
    <row r="199" spans="1:11">
      <c r="A199" s="28"/>
      <c r="B199" s="28"/>
      <c r="C199" s="28"/>
      <c r="D199" s="28"/>
      <c r="E199" s="28"/>
      <c r="F199" s="28"/>
      <c r="G199" s="28"/>
      <c r="H199" s="28"/>
      <c r="I199" s="28"/>
      <c r="J199" s="28"/>
      <c r="K199" s="28"/>
    </row>
    <row r="200" spans="1:11">
      <c r="A200" s="28"/>
      <c r="B200" s="28"/>
      <c r="C200" s="28"/>
      <c r="D200" s="28"/>
      <c r="E200" s="28"/>
      <c r="F200" s="28"/>
      <c r="G200" s="28"/>
      <c r="H200" s="28"/>
      <c r="I200" s="28"/>
      <c r="J200" s="28"/>
      <c r="K200" s="28"/>
    </row>
    <row r="201" spans="1:11">
      <c r="A201" s="28"/>
      <c r="B201" s="28"/>
      <c r="C201" s="28"/>
      <c r="D201" s="28"/>
      <c r="E201" s="28"/>
      <c r="F201" s="28"/>
      <c r="G201" s="28"/>
      <c r="H201" s="28"/>
      <c r="I201" s="28"/>
      <c r="J201" s="28"/>
      <c r="K201" s="28"/>
    </row>
    <row r="202" spans="1:11">
      <c r="A202" s="28"/>
      <c r="B202" s="28"/>
      <c r="C202" s="28"/>
      <c r="D202" s="28"/>
      <c r="E202" s="28"/>
      <c r="F202" s="28"/>
      <c r="G202" s="28"/>
      <c r="H202" s="28"/>
      <c r="I202" s="28"/>
      <c r="J202" s="28"/>
      <c r="K202" s="28"/>
    </row>
    <row r="203" spans="1:11">
      <c r="A203" s="28"/>
      <c r="B203" s="28"/>
      <c r="C203" s="28"/>
      <c r="D203" s="28"/>
      <c r="E203" s="28"/>
      <c r="F203" s="28"/>
      <c r="G203" s="28"/>
      <c r="H203" s="28"/>
      <c r="I203" s="28"/>
      <c r="J203" s="28"/>
      <c r="K203" s="28"/>
    </row>
    <row r="204" spans="1:11">
      <c r="A204" s="28"/>
      <c r="B204" s="28"/>
      <c r="C204" s="28"/>
      <c r="D204" s="28"/>
      <c r="E204" s="28"/>
      <c r="F204" s="28"/>
      <c r="G204" s="28"/>
      <c r="H204" s="28"/>
      <c r="I204" s="28"/>
      <c r="J204" s="28"/>
      <c r="K204" s="28"/>
    </row>
    <row r="205" spans="1:11">
      <c r="A205" s="28"/>
      <c r="B205" s="28"/>
      <c r="C205" s="28"/>
      <c r="D205" s="28"/>
      <c r="E205" s="28"/>
      <c r="F205" s="28"/>
      <c r="G205" s="28"/>
      <c r="H205" s="28"/>
      <c r="I205" s="28"/>
      <c r="J205" s="28"/>
      <c r="K205" s="28"/>
    </row>
    <row r="206" spans="1:11">
      <c r="A206" s="28"/>
      <c r="B206" s="28"/>
      <c r="C206" s="28"/>
      <c r="D206" s="28"/>
      <c r="E206" s="28"/>
      <c r="F206" s="28"/>
      <c r="G206" s="28"/>
      <c r="H206" s="28"/>
      <c r="I206" s="28"/>
      <c r="J206" s="28"/>
      <c r="K206" s="28"/>
    </row>
    <row r="207" spans="1:11">
      <c r="A207" s="28"/>
      <c r="B207" s="28"/>
      <c r="C207" s="28"/>
      <c r="D207" s="28"/>
      <c r="E207" s="28"/>
      <c r="F207" s="28"/>
      <c r="G207" s="28"/>
      <c r="H207" s="28"/>
      <c r="I207" s="28"/>
      <c r="J207" s="28"/>
      <c r="K207" s="28"/>
    </row>
    <row r="208" spans="1:11">
      <c r="A208" s="28"/>
      <c r="B208" s="28"/>
      <c r="C208" s="28"/>
      <c r="D208" s="28"/>
      <c r="E208" s="28"/>
      <c r="F208" s="28"/>
      <c r="G208" s="28"/>
      <c r="H208" s="28"/>
      <c r="I208" s="28"/>
      <c r="J208" s="28"/>
      <c r="K208" s="28"/>
    </row>
    <row r="209" spans="1:11">
      <c r="A209" s="28"/>
      <c r="B209" s="28"/>
      <c r="C209" s="28"/>
      <c r="D209" s="28"/>
      <c r="E209" s="28"/>
      <c r="F209" s="28"/>
      <c r="G209" s="28"/>
      <c r="H209" s="28"/>
      <c r="I209" s="28"/>
      <c r="J209" s="28"/>
      <c r="K209" s="28"/>
    </row>
    <row r="210" spans="1:11">
      <c r="A210" s="28"/>
      <c r="B210" s="28"/>
      <c r="C210" s="28"/>
      <c r="D210" s="28"/>
      <c r="E210" s="28"/>
      <c r="F210" s="28"/>
      <c r="G210" s="28"/>
      <c r="H210" s="28"/>
      <c r="I210" s="28"/>
      <c r="J210" s="28"/>
      <c r="K210" s="28"/>
    </row>
    <row r="211" spans="1:11">
      <c r="A211" s="28"/>
      <c r="B211" s="28"/>
      <c r="C211" s="28"/>
      <c r="D211" s="28"/>
      <c r="E211" s="28"/>
      <c r="F211" s="28"/>
      <c r="G211" s="28"/>
      <c r="H211" s="28"/>
      <c r="I211" s="28"/>
      <c r="J211" s="28"/>
      <c r="K211" s="28"/>
    </row>
    <row r="212" spans="1:11">
      <c r="A212" s="28"/>
      <c r="B212" s="28"/>
      <c r="C212" s="28"/>
      <c r="D212" s="28"/>
      <c r="E212" s="28"/>
      <c r="F212" s="28"/>
      <c r="G212" s="28"/>
      <c r="H212" s="28"/>
      <c r="I212" s="28"/>
      <c r="J212" s="28"/>
      <c r="K212" s="28"/>
    </row>
    <row r="213" spans="1:11">
      <c r="A213" s="28"/>
      <c r="B213" s="28"/>
      <c r="C213" s="28"/>
      <c r="D213" s="28"/>
      <c r="E213" s="28"/>
      <c r="F213" s="28"/>
      <c r="G213" s="28"/>
      <c r="H213" s="28"/>
      <c r="I213" s="28"/>
      <c r="J213" s="28"/>
      <c r="K213" s="28"/>
    </row>
    <row r="214" spans="1:11">
      <c r="A214" s="28"/>
      <c r="B214" s="28"/>
      <c r="C214" s="28"/>
      <c r="D214" s="28"/>
      <c r="E214" s="28"/>
      <c r="F214" s="28"/>
      <c r="G214" s="28"/>
      <c r="H214" s="28"/>
      <c r="I214" s="28"/>
      <c r="J214" s="28"/>
      <c r="K214" s="28"/>
    </row>
    <row r="215" spans="1:11">
      <c r="A215" s="28"/>
      <c r="B215" s="28"/>
      <c r="C215" s="28"/>
      <c r="D215" s="28"/>
      <c r="E215" s="28"/>
      <c r="F215" s="28"/>
      <c r="G215" s="28"/>
      <c r="H215" s="28"/>
      <c r="I215" s="28"/>
      <c r="J215" s="28"/>
      <c r="K215" s="28"/>
    </row>
    <row r="216" spans="1:11">
      <c r="A216" s="28"/>
      <c r="B216" s="28"/>
      <c r="C216" s="28"/>
      <c r="D216" s="28"/>
      <c r="E216" s="28"/>
      <c r="F216" s="28"/>
      <c r="G216" s="28"/>
      <c r="H216" s="28"/>
      <c r="I216" s="28"/>
      <c r="J216" s="28"/>
      <c r="K216" s="28"/>
    </row>
    <row r="217" spans="1:11">
      <c r="A217" s="28"/>
      <c r="B217" s="28"/>
      <c r="C217" s="28"/>
      <c r="D217" s="28"/>
      <c r="E217" s="28"/>
      <c r="F217" s="28"/>
      <c r="G217" s="28"/>
      <c r="H217" s="28"/>
      <c r="I217" s="28"/>
      <c r="J217" s="28"/>
      <c r="K217" s="28"/>
    </row>
    <row r="218" spans="1:11">
      <c r="A218" s="28"/>
      <c r="B218" s="28"/>
      <c r="C218" s="28"/>
      <c r="D218" s="28"/>
      <c r="E218" s="28"/>
      <c r="F218" s="28"/>
      <c r="G218" s="28"/>
      <c r="H218" s="28"/>
      <c r="I218" s="28"/>
      <c r="J218" s="28"/>
      <c r="K218" s="28"/>
    </row>
    <row r="219" spans="1:11">
      <c r="A219" s="28"/>
      <c r="B219" s="28"/>
      <c r="C219" s="28"/>
      <c r="D219" s="28"/>
      <c r="E219" s="28"/>
      <c r="F219" s="28"/>
      <c r="G219" s="28"/>
      <c r="H219" s="28"/>
      <c r="I219" s="28"/>
      <c r="J219" s="28"/>
      <c r="K219" s="28"/>
    </row>
    <row r="220" spans="1:11">
      <c r="A220" s="28"/>
      <c r="B220" s="28"/>
      <c r="C220" s="28"/>
      <c r="D220" s="28"/>
      <c r="E220" s="28"/>
      <c r="F220" s="28"/>
      <c r="G220" s="28"/>
      <c r="H220" s="28"/>
      <c r="I220" s="28"/>
      <c r="J220" s="28"/>
      <c r="K220" s="28"/>
    </row>
    <row r="221" spans="1:11">
      <c r="A221" s="28"/>
      <c r="B221" s="28"/>
      <c r="C221" s="28"/>
      <c r="D221" s="28"/>
      <c r="E221" s="28"/>
      <c r="F221" s="28"/>
      <c r="G221" s="28"/>
      <c r="H221" s="28"/>
      <c r="I221" s="28"/>
      <c r="J221" s="28"/>
      <c r="K221" s="28"/>
    </row>
    <row r="222" spans="1:11">
      <c r="A222" s="28"/>
      <c r="B222" s="28"/>
      <c r="C222" s="28"/>
      <c r="D222" s="28"/>
      <c r="E222" s="28"/>
      <c r="F222" s="28"/>
      <c r="G222" s="28"/>
      <c r="H222" s="28"/>
      <c r="I222" s="28"/>
      <c r="J222" s="28"/>
      <c r="K222" s="28"/>
    </row>
    <row r="223" spans="1:11">
      <c r="A223" s="28"/>
      <c r="B223" s="28"/>
      <c r="C223" s="28"/>
      <c r="D223" s="28"/>
      <c r="E223" s="28"/>
      <c r="F223" s="28"/>
      <c r="G223" s="28"/>
      <c r="H223" s="28"/>
      <c r="I223" s="28"/>
      <c r="J223" s="28"/>
      <c r="K223" s="28"/>
    </row>
    <row r="224" spans="1:11">
      <c r="A224" s="28"/>
      <c r="B224" s="28"/>
      <c r="C224" s="28"/>
      <c r="D224" s="28"/>
      <c r="E224" s="28"/>
      <c r="F224" s="28"/>
      <c r="G224" s="28"/>
      <c r="H224" s="28"/>
      <c r="I224" s="28"/>
      <c r="J224" s="28"/>
      <c r="K224" s="28"/>
    </row>
    <row r="225" spans="1:11">
      <c r="A225" s="28"/>
      <c r="B225" s="28"/>
      <c r="C225" s="28"/>
      <c r="D225" s="28"/>
      <c r="E225" s="28"/>
      <c r="F225" s="28"/>
      <c r="G225" s="28"/>
      <c r="H225" s="28"/>
      <c r="I225" s="28"/>
      <c r="J225" s="28"/>
      <c r="K225" s="28"/>
    </row>
    <row r="226" spans="1:11">
      <c r="A226" s="28"/>
      <c r="B226" s="28"/>
      <c r="C226" s="28"/>
      <c r="D226" s="28"/>
      <c r="E226" s="28"/>
      <c r="F226" s="28"/>
      <c r="G226" s="28"/>
      <c r="H226" s="28"/>
      <c r="I226" s="28"/>
      <c r="J226" s="28"/>
      <c r="K226" s="28"/>
    </row>
    <row r="227" spans="1:11">
      <c r="A227" s="28"/>
      <c r="B227" s="28"/>
      <c r="C227" s="28"/>
      <c r="D227" s="28"/>
      <c r="E227" s="28"/>
      <c r="F227" s="28"/>
      <c r="G227" s="28"/>
      <c r="H227" s="28"/>
      <c r="I227" s="28"/>
      <c r="J227" s="28"/>
      <c r="K227" s="28"/>
    </row>
    <row r="228" spans="1:11">
      <c r="A228" s="28"/>
      <c r="B228" s="28"/>
      <c r="C228" s="28"/>
      <c r="D228" s="28"/>
      <c r="E228" s="28"/>
      <c r="F228" s="28"/>
      <c r="G228" s="28"/>
      <c r="H228" s="28"/>
      <c r="I228" s="28"/>
      <c r="J228" s="28"/>
      <c r="K228" s="28"/>
    </row>
    <row r="229" spans="1:11">
      <c r="A229" s="28"/>
      <c r="B229" s="28"/>
      <c r="C229" s="28"/>
      <c r="D229" s="28"/>
      <c r="E229" s="28"/>
      <c r="F229" s="28"/>
      <c r="G229" s="28"/>
      <c r="H229" s="28"/>
      <c r="I229" s="28"/>
      <c r="J229" s="28"/>
      <c r="K229" s="28"/>
    </row>
    <row r="230" spans="1:11">
      <c r="A230" s="28"/>
      <c r="B230" s="28"/>
      <c r="C230" s="28"/>
      <c r="D230" s="28"/>
      <c r="E230" s="28"/>
      <c r="F230" s="28"/>
      <c r="G230" s="28"/>
      <c r="H230" s="28"/>
      <c r="I230" s="28"/>
      <c r="J230" s="28"/>
      <c r="K230" s="28"/>
    </row>
    <row r="231" spans="1:11">
      <c r="A231" s="28"/>
      <c r="B231" s="28"/>
      <c r="C231" s="28"/>
      <c r="D231" s="28"/>
      <c r="E231" s="28"/>
      <c r="F231" s="28"/>
      <c r="G231" s="28"/>
      <c r="H231" s="28"/>
      <c r="I231" s="28"/>
      <c r="J231" s="28"/>
      <c r="K231" s="28"/>
    </row>
    <row r="232" spans="1:11">
      <c r="A232" s="28"/>
      <c r="B232" s="28"/>
      <c r="C232" s="28"/>
      <c r="D232" s="28"/>
      <c r="E232" s="28"/>
      <c r="F232" s="28"/>
      <c r="G232" s="28"/>
      <c r="H232" s="28"/>
      <c r="I232" s="28"/>
      <c r="J232" s="28"/>
      <c r="K232" s="28"/>
    </row>
    <row r="233" spans="1:11">
      <c r="A233" s="28"/>
      <c r="B233" s="28"/>
      <c r="C233" s="28"/>
      <c r="D233" s="28"/>
      <c r="E233" s="28"/>
      <c r="F233" s="28"/>
      <c r="G233" s="28"/>
      <c r="H233" s="28"/>
      <c r="I233" s="28"/>
      <c r="J233" s="28"/>
      <c r="K233" s="28"/>
    </row>
    <row r="234" spans="1:11">
      <c r="A234" s="28"/>
      <c r="B234" s="28"/>
      <c r="C234" s="28"/>
      <c r="D234" s="28"/>
      <c r="E234" s="28"/>
      <c r="F234" s="28"/>
      <c r="G234" s="28"/>
      <c r="H234" s="28"/>
      <c r="I234" s="28"/>
      <c r="J234" s="28"/>
      <c r="K234" s="28"/>
    </row>
    <row r="235" spans="1:11">
      <c r="A235" s="28"/>
      <c r="B235" s="28"/>
      <c r="C235" s="28"/>
      <c r="D235" s="28"/>
      <c r="E235" s="28"/>
      <c r="F235" s="28"/>
      <c r="G235" s="28"/>
      <c r="H235" s="28"/>
      <c r="I235" s="28"/>
      <c r="J235" s="28"/>
      <c r="K235" s="28"/>
    </row>
    <row r="236" spans="1:11">
      <c r="A236" s="28"/>
      <c r="B236" s="28"/>
      <c r="C236" s="28"/>
      <c r="D236" s="28"/>
      <c r="E236" s="28"/>
      <c r="F236" s="28"/>
      <c r="G236" s="28"/>
      <c r="H236" s="28"/>
      <c r="I236" s="28"/>
      <c r="J236" s="28"/>
      <c r="K236" s="28"/>
    </row>
    <row r="237" spans="1:11">
      <c r="A237" s="28"/>
      <c r="B237" s="28"/>
      <c r="C237" s="28"/>
      <c r="D237" s="28"/>
      <c r="E237" s="28"/>
      <c r="F237" s="28"/>
      <c r="G237" s="28"/>
      <c r="H237" s="28"/>
      <c r="I237" s="28"/>
      <c r="J237" s="28"/>
      <c r="K237" s="28"/>
    </row>
    <row r="238" spans="1:11">
      <c r="A238" s="28"/>
      <c r="B238" s="28"/>
      <c r="C238" s="28"/>
      <c r="D238" s="28"/>
      <c r="E238" s="28"/>
      <c r="F238" s="28"/>
      <c r="G238" s="28"/>
      <c r="H238" s="28"/>
      <c r="I238" s="28"/>
      <c r="J238" s="28"/>
      <c r="K238" s="28"/>
    </row>
    <row r="239" spans="1:11">
      <c r="A239" s="28"/>
      <c r="B239" s="28"/>
      <c r="C239" s="28"/>
      <c r="D239" s="28"/>
      <c r="E239" s="28"/>
      <c r="F239" s="28"/>
      <c r="G239" s="28"/>
      <c r="H239" s="28"/>
      <c r="I239" s="28"/>
      <c r="J239" s="28"/>
      <c r="K239" s="28"/>
    </row>
    <row r="240" spans="1:11">
      <c r="A240" s="18"/>
      <c r="B240" s="18"/>
      <c r="C240" s="18"/>
      <c r="D240" s="18"/>
      <c r="E240" s="18"/>
      <c r="F240" s="18"/>
      <c r="G240" s="18"/>
      <c r="H240" s="18"/>
      <c r="I240" s="18"/>
      <c r="J240" s="18"/>
      <c r="K240" s="18"/>
    </row>
    <row r="241" spans="1:11">
      <c r="A241" s="18"/>
      <c r="B241" s="18"/>
      <c r="C241" s="18"/>
      <c r="D241" s="18"/>
      <c r="E241" s="18"/>
      <c r="F241" s="18"/>
      <c r="G241" s="18"/>
      <c r="H241" s="18"/>
      <c r="I241" s="18"/>
      <c r="J241" s="18"/>
      <c r="K241" s="18"/>
    </row>
    <row r="242" spans="1:11">
      <c r="A242" s="18"/>
      <c r="B242" s="18"/>
      <c r="C242" s="18"/>
      <c r="D242" s="18"/>
      <c r="E242" s="18"/>
      <c r="F242" s="18"/>
      <c r="G242" s="18"/>
      <c r="H242" s="18"/>
      <c r="I242" s="18"/>
      <c r="J242" s="18"/>
      <c r="K242" s="18"/>
    </row>
    <row r="243" spans="1:11">
      <c r="A243" s="18"/>
      <c r="B243" s="18"/>
      <c r="C243" s="18"/>
      <c r="D243" s="18"/>
      <c r="E243" s="18"/>
      <c r="F243" s="18"/>
      <c r="G243" s="18"/>
      <c r="H243" s="18"/>
      <c r="I243" s="18"/>
      <c r="J243" s="18"/>
      <c r="K243" s="18"/>
    </row>
    <row r="244" spans="1:11">
      <c r="A244" s="18"/>
      <c r="B244" s="18"/>
      <c r="C244" s="18"/>
      <c r="D244" s="18"/>
      <c r="E244" s="18"/>
      <c r="F244" s="18"/>
      <c r="G244" s="18"/>
      <c r="H244" s="18"/>
      <c r="I244" s="18"/>
      <c r="J244" s="18"/>
      <c r="K244" s="18"/>
    </row>
    <row r="245" spans="1:11">
      <c r="A245" s="18"/>
      <c r="B245" s="18"/>
      <c r="C245" s="18"/>
      <c r="D245" s="18"/>
      <c r="E245" s="18"/>
      <c r="F245" s="18"/>
      <c r="G245" s="18"/>
      <c r="H245" s="18"/>
      <c r="I245" s="18"/>
      <c r="J245" s="18"/>
      <c r="K245" s="18"/>
    </row>
  </sheetData>
  <sheetProtection password="CEE3" sheet="1" objects="1" scenarios="1" selectLockedCells="1"/>
  <mergeCells count="25">
    <mergeCell ref="C21:K21"/>
    <mergeCell ref="C22:K22"/>
    <mergeCell ref="A18:K18"/>
    <mergeCell ref="A20:K20"/>
    <mergeCell ref="E35:J39"/>
    <mergeCell ref="E27:J28"/>
    <mergeCell ref="E29:J30"/>
    <mergeCell ref="E31:J32"/>
    <mergeCell ref="E33:J34"/>
    <mergeCell ref="C23:K23"/>
    <mergeCell ref="C24:K24"/>
    <mergeCell ref="E25:J26"/>
    <mergeCell ref="A2:K2"/>
    <mergeCell ref="A8:K8"/>
    <mergeCell ref="A14:K14"/>
    <mergeCell ref="A16:K16"/>
    <mergeCell ref="A10:K10"/>
    <mergeCell ref="A11:K11"/>
    <mergeCell ref="A6:K6"/>
    <mergeCell ref="A4:K4"/>
    <mergeCell ref="A5:K5"/>
    <mergeCell ref="A7:K7"/>
    <mergeCell ref="A9:K9"/>
    <mergeCell ref="A12:K12"/>
    <mergeCell ref="A13:K13"/>
  </mergeCells>
  <pageMargins left="0.70866141732283472" right="0.70866141732283472" top="0.74803149606299213" bottom="0.74803149606299213" header="0.31496062992125984" footer="0.31496062992125984"/>
  <pageSetup paperSize="9" orientation="portrait" r:id="rId1"/>
  <headerFooter>
    <oddHeader xml:space="preserve">&amp;L&amp;"Times New Roman,Uobičajeno"&amp;9Lokacija: Zadar
ulica A.Starčevića 11c, VI kat&amp;C&amp;"Times New Roman,Uobičajeno"&amp;9TROŠKOVNIK
Sanacija stana&amp;R&amp;"Times New Roman,Uobičajeno"&amp;9Šifra stana:         
Površina stana: 83,70 m²&amp;11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A1:N283"/>
  <sheetViews>
    <sheetView showGridLines="0" showZeros="0" tabSelected="1" view="pageBreakPreview" topLeftCell="A52" zoomScale="110" zoomScaleNormal="100" zoomScaleSheetLayoutView="110" zoomScalePageLayoutView="120" workbookViewId="0">
      <selection activeCell="I60" sqref="I60"/>
    </sheetView>
  </sheetViews>
  <sheetFormatPr defaultRowHeight="15"/>
  <cols>
    <col min="1" max="1" width="5.5703125" style="22" customWidth="1"/>
    <col min="2" max="2" width="1" customWidth="1"/>
    <col min="3" max="3" width="46.85546875" customWidth="1"/>
    <col min="4" max="4" width="0.28515625" customWidth="1"/>
    <col min="5" max="5" width="8.28515625" style="22" customWidth="1"/>
    <col min="6" max="6" width="1" style="22" customWidth="1"/>
    <col min="7" max="7" width="6.5703125" style="95" customWidth="1"/>
    <col min="8" max="8" width="1" hidden="1" customWidth="1"/>
    <col min="9" max="9" width="9.140625" style="22" customWidth="1"/>
    <col min="10" max="10" width="0.140625" style="22" customWidth="1"/>
    <col min="11" max="11" width="9.28515625" style="22" customWidth="1"/>
    <col min="14" max="14" width="42.5703125" customWidth="1"/>
  </cols>
  <sheetData>
    <row r="1" spans="1:12">
      <c r="A1" s="184" t="s">
        <v>92</v>
      </c>
      <c r="B1" s="184"/>
      <c r="C1" s="184"/>
      <c r="D1" s="184"/>
      <c r="E1" s="184"/>
      <c r="F1" s="184"/>
      <c r="G1" s="184"/>
      <c r="H1" s="184"/>
      <c r="I1" s="184"/>
      <c r="J1" s="184"/>
      <c r="K1" s="184"/>
    </row>
    <row r="2" spans="1:12">
      <c r="A2" s="184"/>
      <c r="B2" s="184"/>
      <c r="C2" s="184"/>
      <c r="D2" s="184"/>
      <c r="E2" s="184"/>
      <c r="F2" s="184"/>
      <c r="G2" s="184"/>
      <c r="H2" s="184"/>
      <c r="I2" s="184"/>
      <c r="J2" s="184"/>
      <c r="K2" s="184"/>
    </row>
    <row r="3" spans="1:12">
      <c r="A3" s="188" t="s">
        <v>24</v>
      </c>
      <c r="B3" s="188"/>
      <c r="C3" s="188"/>
      <c r="D3" s="188"/>
      <c r="E3" s="188"/>
      <c r="F3" s="188"/>
      <c r="G3" s="188"/>
      <c r="H3" s="188"/>
      <c r="I3" s="188"/>
      <c r="J3" s="188"/>
      <c r="K3" s="188"/>
    </row>
    <row r="4" spans="1:12" ht="100.5" customHeight="1">
      <c r="A4" s="60" t="s">
        <v>17</v>
      </c>
      <c r="B4" s="11"/>
      <c r="C4" s="189" t="s">
        <v>82</v>
      </c>
      <c r="D4" s="189"/>
      <c r="E4" s="189"/>
      <c r="F4" s="189"/>
      <c r="G4" s="189"/>
      <c r="H4" s="189"/>
      <c r="I4" s="189"/>
      <c r="J4" s="189"/>
      <c r="K4" s="189"/>
    </row>
    <row r="5" spans="1:12" ht="3.75" customHeight="1">
      <c r="A5" s="61"/>
      <c r="B5" s="12"/>
      <c r="C5" s="25"/>
      <c r="D5" s="25"/>
      <c r="E5" s="45"/>
      <c r="F5" s="45"/>
      <c r="G5" s="58"/>
      <c r="H5" s="25"/>
      <c r="I5" s="45"/>
      <c r="J5" s="45"/>
      <c r="K5" s="45"/>
    </row>
    <row r="6" spans="1:12" ht="15" customHeight="1">
      <c r="A6" s="187" t="s">
        <v>22</v>
      </c>
      <c r="B6" s="68"/>
      <c r="C6" s="190" t="s">
        <v>15</v>
      </c>
      <c r="D6" s="68"/>
      <c r="E6" s="177" t="s">
        <v>29</v>
      </c>
      <c r="F6" s="99"/>
      <c r="G6" s="178" t="s">
        <v>16</v>
      </c>
      <c r="H6" s="68"/>
      <c r="I6" s="177" t="s">
        <v>30</v>
      </c>
      <c r="J6" s="69"/>
      <c r="K6" s="177" t="s">
        <v>25</v>
      </c>
    </row>
    <row r="7" spans="1:12">
      <c r="A7" s="187"/>
      <c r="B7" s="68"/>
      <c r="C7" s="190"/>
      <c r="D7" s="68"/>
      <c r="E7" s="178"/>
      <c r="F7" s="99"/>
      <c r="G7" s="178"/>
      <c r="H7" s="68"/>
      <c r="I7" s="178"/>
      <c r="J7" s="69"/>
      <c r="K7" s="178"/>
    </row>
    <row r="8" spans="1:12" ht="105">
      <c r="A8" s="100" t="s">
        <v>18</v>
      </c>
      <c r="B8" s="101"/>
      <c r="C8" s="102" t="s">
        <v>251</v>
      </c>
      <c r="D8" s="103"/>
      <c r="E8" s="104"/>
      <c r="F8" s="104"/>
      <c r="G8" s="105"/>
      <c r="H8" s="106"/>
      <c r="I8" s="107"/>
      <c r="J8" s="108"/>
      <c r="K8" s="13"/>
      <c r="L8" s="13"/>
    </row>
    <row r="9" spans="1:12" ht="9" customHeight="1">
      <c r="A9" s="100"/>
      <c r="B9" s="101"/>
      <c r="C9" s="102"/>
      <c r="D9" s="105"/>
      <c r="E9" s="104"/>
      <c r="F9" s="104"/>
      <c r="G9" s="105"/>
      <c r="H9" s="106"/>
      <c r="I9" s="107"/>
      <c r="J9" s="108"/>
      <c r="K9" s="13"/>
      <c r="L9" s="13"/>
    </row>
    <row r="10" spans="1:12">
      <c r="A10" s="100"/>
      <c r="B10" s="101"/>
      <c r="C10" s="109" t="s">
        <v>196</v>
      </c>
      <c r="D10" s="105"/>
      <c r="E10" s="110" t="s">
        <v>173</v>
      </c>
      <c r="F10" s="90">
        <v>2</v>
      </c>
      <c r="G10" s="94">
        <v>2</v>
      </c>
      <c r="H10" s="111">
        <v>200</v>
      </c>
      <c r="I10" s="201"/>
      <c r="J10" s="113"/>
      <c r="K10" s="115">
        <f>SUM(G10*I10)</f>
        <v>0</v>
      </c>
    </row>
    <row r="11" spans="1:12" ht="30">
      <c r="A11" s="100"/>
      <c r="B11" s="101"/>
      <c r="C11" s="109" t="s">
        <v>197</v>
      </c>
      <c r="D11" s="105"/>
      <c r="E11" s="110" t="s">
        <v>173</v>
      </c>
      <c r="F11" s="90">
        <v>2</v>
      </c>
      <c r="G11" s="94">
        <v>1</v>
      </c>
      <c r="H11" s="111">
        <v>200</v>
      </c>
      <c r="I11" s="201"/>
      <c r="J11" s="113"/>
      <c r="K11" s="115">
        <f t="shared" ref="K11:K35" si="0">SUM(G11*I11)</f>
        <v>0</v>
      </c>
    </row>
    <row r="12" spans="1:12">
      <c r="A12" s="100"/>
      <c r="B12" s="101"/>
      <c r="C12" s="109"/>
      <c r="D12" s="105"/>
      <c r="E12" s="104"/>
      <c r="F12" s="89"/>
      <c r="G12" s="105"/>
      <c r="H12" s="114"/>
      <c r="I12" s="106"/>
      <c r="J12" s="108"/>
      <c r="K12" s="202">
        <f t="shared" si="0"/>
        <v>0</v>
      </c>
    </row>
    <row r="13" spans="1:12" ht="167.25">
      <c r="A13" s="116" t="s">
        <v>19</v>
      </c>
      <c r="B13" s="101"/>
      <c r="C13" s="102" t="s">
        <v>194</v>
      </c>
      <c r="D13" s="117"/>
      <c r="E13" s="110" t="s">
        <v>174</v>
      </c>
      <c r="F13" s="90">
        <v>9.5</v>
      </c>
      <c r="G13" s="94">
        <v>10.5</v>
      </c>
      <c r="H13" s="111">
        <v>130</v>
      </c>
      <c r="I13" s="201"/>
      <c r="J13" s="113"/>
      <c r="K13" s="115">
        <f t="shared" si="0"/>
        <v>0</v>
      </c>
    </row>
    <row r="14" spans="1:12">
      <c r="A14" s="100"/>
      <c r="B14" s="101"/>
      <c r="C14" s="109"/>
      <c r="D14" s="105"/>
      <c r="E14" s="104"/>
      <c r="F14" s="89"/>
      <c r="G14" s="105"/>
      <c r="H14" s="114"/>
      <c r="I14" s="106"/>
      <c r="J14" s="108"/>
      <c r="K14" s="202">
        <f t="shared" si="0"/>
        <v>0</v>
      </c>
    </row>
    <row r="15" spans="1:12" ht="77.25">
      <c r="A15" s="60" t="s">
        <v>20</v>
      </c>
      <c r="B15" s="11"/>
      <c r="C15" s="138" t="s">
        <v>195</v>
      </c>
      <c r="D15" s="14"/>
      <c r="E15" s="50" t="s">
        <v>174</v>
      </c>
      <c r="F15" s="54"/>
      <c r="G15" s="112">
        <v>8.5</v>
      </c>
      <c r="H15" s="16"/>
      <c r="I15" s="82"/>
      <c r="J15" s="49"/>
      <c r="K15" s="115">
        <f t="shared" si="0"/>
        <v>0</v>
      </c>
    </row>
    <row r="16" spans="1:12">
      <c r="A16" s="60"/>
      <c r="B16" s="11"/>
      <c r="C16" s="38"/>
      <c r="D16" s="14"/>
      <c r="E16" s="50"/>
      <c r="F16" s="54"/>
      <c r="G16" s="107"/>
      <c r="H16" s="13"/>
      <c r="I16" s="83"/>
      <c r="J16" s="49"/>
      <c r="K16" s="202">
        <f t="shared" si="0"/>
        <v>0</v>
      </c>
    </row>
    <row r="17" spans="1:11" ht="75">
      <c r="A17" s="62" t="s">
        <v>21</v>
      </c>
      <c r="B17" s="11"/>
      <c r="C17" s="138" t="s">
        <v>252</v>
      </c>
      <c r="D17" s="14"/>
      <c r="E17" s="50" t="s">
        <v>174</v>
      </c>
      <c r="F17" s="54"/>
      <c r="G17" s="112">
        <v>14</v>
      </c>
      <c r="H17" s="16"/>
      <c r="I17" s="82"/>
      <c r="J17" s="49"/>
      <c r="K17" s="115">
        <f t="shared" si="0"/>
        <v>0</v>
      </c>
    </row>
    <row r="18" spans="1:11">
      <c r="A18" s="60"/>
      <c r="B18" s="11"/>
      <c r="C18" s="38"/>
      <c r="D18" s="14"/>
      <c r="E18" s="50"/>
      <c r="F18" s="54"/>
      <c r="G18" s="107"/>
      <c r="H18" s="13"/>
      <c r="I18" s="83"/>
      <c r="J18" s="49"/>
      <c r="K18" s="115">
        <f t="shared" si="0"/>
        <v>0</v>
      </c>
    </row>
    <row r="19" spans="1:11" ht="135">
      <c r="A19" s="60" t="s">
        <v>85</v>
      </c>
      <c r="B19" s="11"/>
      <c r="C19" s="102" t="s">
        <v>204</v>
      </c>
      <c r="D19" s="14"/>
      <c r="E19" s="50"/>
      <c r="F19" s="54"/>
      <c r="G19" s="107"/>
      <c r="H19" s="13"/>
      <c r="I19" s="83"/>
      <c r="J19" s="84"/>
      <c r="K19" s="203">
        <f t="shared" si="0"/>
        <v>0</v>
      </c>
    </row>
    <row r="20" spans="1:11" ht="8.25" customHeight="1">
      <c r="A20" s="60"/>
      <c r="B20" s="11"/>
      <c r="C20" s="102"/>
      <c r="D20" s="14"/>
      <c r="E20" s="50"/>
      <c r="F20" s="54"/>
      <c r="G20" s="107"/>
      <c r="H20" s="13"/>
      <c r="I20" s="83"/>
      <c r="J20" s="84"/>
      <c r="K20" s="203">
        <f t="shared" si="0"/>
        <v>0</v>
      </c>
    </row>
    <row r="21" spans="1:11" ht="30">
      <c r="A21" s="60"/>
      <c r="B21" s="11"/>
      <c r="C21" s="102" t="s">
        <v>206</v>
      </c>
      <c r="D21" s="14"/>
      <c r="E21" s="50" t="s">
        <v>205</v>
      </c>
      <c r="F21" s="54"/>
      <c r="G21" s="112">
        <v>1.1000000000000001</v>
      </c>
      <c r="H21" s="16"/>
      <c r="I21" s="82"/>
      <c r="J21" s="84"/>
      <c r="K21" s="115">
        <f t="shared" si="0"/>
        <v>0</v>
      </c>
    </row>
    <row r="22" spans="1:11" ht="30">
      <c r="A22" s="60"/>
      <c r="B22" s="11"/>
      <c r="C22" s="102" t="s">
        <v>207</v>
      </c>
      <c r="D22" s="14"/>
      <c r="E22" s="50" t="s">
        <v>205</v>
      </c>
      <c r="F22" s="54"/>
      <c r="G22" s="112">
        <f>0.25*2.4</f>
        <v>0.6</v>
      </c>
      <c r="H22" s="16"/>
      <c r="I22" s="82"/>
      <c r="J22" s="84"/>
      <c r="K22" s="115">
        <f t="shared" si="0"/>
        <v>0</v>
      </c>
    </row>
    <row r="23" spans="1:11">
      <c r="A23" s="60"/>
      <c r="B23" s="11"/>
      <c r="C23" s="38"/>
      <c r="D23" s="14"/>
      <c r="E23" s="50"/>
      <c r="F23" s="54"/>
      <c r="G23" s="107"/>
      <c r="H23" s="13"/>
      <c r="I23" s="83"/>
      <c r="J23" s="49"/>
      <c r="K23" s="202">
        <f t="shared" si="0"/>
        <v>0</v>
      </c>
    </row>
    <row r="24" spans="1:11" ht="105">
      <c r="A24" s="62" t="s">
        <v>86</v>
      </c>
      <c r="B24" s="11"/>
      <c r="C24" s="102" t="s">
        <v>202</v>
      </c>
      <c r="D24" s="15"/>
      <c r="E24" s="118" t="s">
        <v>83</v>
      </c>
      <c r="F24" s="51"/>
      <c r="G24" s="90">
        <v>1</v>
      </c>
      <c r="H24" s="16"/>
      <c r="I24" s="82"/>
      <c r="J24" s="76"/>
      <c r="K24" s="115">
        <f t="shared" si="0"/>
        <v>0</v>
      </c>
    </row>
    <row r="25" spans="1:11">
      <c r="A25" s="62"/>
      <c r="B25" s="11"/>
      <c r="C25" s="38"/>
      <c r="D25" s="15"/>
      <c r="E25" s="47"/>
      <c r="F25" s="48"/>
      <c r="G25" s="88"/>
      <c r="H25" s="14"/>
      <c r="I25" s="81"/>
      <c r="J25" s="49"/>
      <c r="K25" s="202">
        <f t="shared" si="0"/>
        <v>0</v>
      </c>
    </row>
    <row r="26" spans="1:11" ht="180">
      <c r="A26" s="62" t="s">
        <v>87</v>
      </c>
      <c r="B26" s="11"/>
      <c r="C26" s="102" t="s">
        <v>203</v>
      </c>
      <c r="D26" s="15"/>
      <c r="E26" s="118" t="s">
        <v>83</v>
      </c>
      <c r="F26" s="51"/>
      <c r="G26" s="90">
        <v>1</v>
      </c>
      <c r="H26" s="16"/>
      <c r="I26" s="82"/>
      <c r="J26" s="76"/>
      <c r="K26" s="115">
        <f t="shared" si="0"/>
        <v>0</v>
      </c>
    </row>
    <row r="27" spans="1:11">
      <c r="A27" s="62"/>
      <c r="B27" s="11"/>
      <c r="C27" s="38"/>
      <c r="D27" s="15"/>
      <c r="E27" s="47"/>
      <c r="F27" s="48"/>
      <c r="G27" s="88"/>
      <c r="H27" s="14"/>
      <c r="I27" s="81"/>
      <c r="J27" s="49"/>
      <c r="K27" s="203">
        <f t="shared" si="0"/>
        <v>0</v>
      </c>
    </row>
    <row r="28" spans="1:11" ht="90">
      <c r="A28" s="60" t="s">
        <v>88</v>
      </c>
      <c r="B28" s="11"/>
      <c r="C28" s="138" t="s">
        <v>198</v>
      </c>
      <c r="D28" s="13"/>
      <c r="E28" s="50"/>
      <c r="F28" s="54"/>
      <c r="G28" s="89"/>
      <c r="H28" s="13"/>
      <c r="I28" s="83"/>
      <c r="J28" s="84"/>
      <c r="K28" s="203">
        <f t="shared" si="0"/>
        <v>0</v>
      </c>
    </row>
    <row r="29" spans="1:11" ht="48" customHeight="1">
      <c r="A29" s="60"/>
      <c r="B29" s="11"/>
      <c r="C29" s="119" t="s">
        <v>257</v>
      </c>
      <c r="D29" s="13"/>
      <c r="E29" s="50" t="s">
        <v>89</v>
      </c>
      <c r="F29" s="51"/>
      <c r="G29" s="90">
        <v>1</v>
      </c>
      <c r="H29" s="16"/>
      <c r="I29" s="82"/>
      <c r="J29" s="76"/>
      <c r="K29" s="115">
        <f t="shared" si="0"/>
        <v>0</v>
      </c>
    </row>
    <row r="30" spans="1:11" ht="18.75" customHeight="1">
      <c r="A30" s="60"/>
      <c r="B30" s="11"/>
      <c r="C30" s="119" t="s">
        <v>199</v>
      </c>
      <c r="D30" s="13"/>
      <c r="E30" s="50" t="s">
        <v>89</v>
      </c>
      <c r="F30" s="51"/>
      <c r="G30" s="90">
        <v>1</v>
      </c>
      <c r="H30" s="16"/>
      <c r="I30" s="82"/>
      <c r="J30" s="76"/>
      <c r="K30" s="115">
        <f t="shared" si="0"/>
        <v>0</v>
      </c>
    </row>
    <row r="31" spans="1:11" ht="14.45" customHeight="1">
      <c r="A31" s="60"/>
      <c r="B31" s="11"/>
      <c r="C31" s="38"/>
      <c r="D31" s="13"/>
      <c r="E31" s="50"/>
      <c r="F31" s="51"/>
      <c r="G31" s="88"/>
      <c r="H31" s="14"/>
      <c r="I31" s="81"/>
      <c r="J31" s="49"/>
      <c r="K31" s="203">
        <f t="shared" si="0"/>
        <v>0</v>
      </c>
    </row>
    <row r="32" spans="1:11" ht="135">
      <c r="A32" s="60" t="s">
        <v>90</v>
      </c>
      <c r="B32" s="11"/>
      <c r="C32" s="138" t="s">
        <v>256</v>
      </c>
      <c r="D32" s="13"/>
      <c r="E32" s="50"/>
      <c r="F32" s="54"/>
      <c r="G32" s="89"/>
      <c r="H32" s="13"/>
      <c r="I32" s="83"/>
      <c r="J32" s="84"/>
      <c r="K32" s="203">
        <f t="shared" si="0"/>
        <v>0</v>
      </c>
    </row>
    <row r="33" spans="1:11" ht="21.6" customHeight="1">
      <c r="A33" s="60"/>
      <c r="B33" s="11"/>
      <c r="C33" s="119" t="s">
        <v>201</v>
      </c>
      <c r="D33" s="13"/>
      <c r="E33" s="50" t="s">
        <v>89</v>
      </c>
      <c r="F33" s="51"/>
      <c r="G33" s="90">
        <v>1</v>
      </c>
      <c r="H33" s="16"/>
      <c r="I33" s="82"/>
      <c r="J33" s="76"/>
      <c r="K33" s="115">
        <f t="shared" si="0"/>
        <v>0</v>
      </c>
    </row>
    <row r="34" spans="1:11" ht="21" customHeight="1">
      <c r="A34" s="60"/>
      <c r="B34" s="11"/>
      <c r="C34" s="119" t="s">
        <v>200</v>
      </c>
      <c r="D34" s="13"/>
      <c r="E34" s="50" t="s">
        <v>89</v>
      </c>
      <c r="F34" s="51"/>
      <c r="G34" s="90">
        <v>1</v>
      </c>
      <c r="H34" s="16"/>
      <c r="I34" s="82"/>
      <c r="J34" s="76"/>
      <c r="K34" s="115">
        <f t="shared" si="0"/>
        <v>0</v>
      </c>
    </row>
    <row r="35" spans="1:11" ht="18.75" customHeight="1">
      <c r="A35" s="60"/>
      <c r="B35" s="11"/>
      <c r="C35" s="119" t="s">
        <v>175</v>
      </c>
      <c r="D35" s="13"/>
      <c r="E35" s="50" t="s">
        <v>89</v>
      </c>
      <c r="F35" s="51"/>
      <c r="G35" s="90">
        <v>1</v>
      </c>
      <c r="H35" s="16"/>
      <c r="I35" s="82"/>
      <c r="J35" s="76"/>
      <c r="K35" s="115">
        <f t="shared" si="0"/>
        <v>0</v>
      </c>
    </row>
    <row r="36" spans="1:11">
      <c r="A36" s="60"/>
      <c r="B36" s="11"/>
      <c r="C36" s="38"/>
      <c r="D36" s="13"/>
      <c r="E36" s="50"/>
      <c r="F36" s="54"/>
      <c r="G36" s="89"/>
      <c r="H36" s="13"/>
      <c r="I36" s="83"/>
      <c r="J36" s="84"/>
      <c r="K36" s="55"/>
    </row>
    <row r="37" spans="1:11" ht="158.25" customHeight="1">
      <c r="A37" s="100" t="s">
        <v>253</v>
      </c>
      <c r="B37" s="101"/>
      <c r="C37" s="102" t="s">
        <v>211</v>
      </c>
      <c r="D37" s="105"/>
      <c r="E37" s="139" t="s">
        <v>208</v>
      </c>
      <c r="F37" s="90"/>
      <c r="G37" s="103"/>
      <c r="H37" s="111"/>
      <c r="I37" s="112"/>
      <c r="J37" s="90"/>
      <c r="K37" s="141"/>
    </row>
    <row r="38" spans="1:11" ht="13.9" customHeight="1">
      <c r="A38" s="60"/>
      <c r="B38" s="11"/>
      <c r="C38" s="38"/>
      <c r="D38" s="13"/>
      <c r="E38" s="50"/>
      <c r="F38" s="54"/>
      <c r="G38" s="89"/>
      <c r="H38" s="13"/>
      <c r="I38" s="73"/>
      <c r="J38" s="59"/>
      <c r="K38" s="59"/>
    </row>
    <row r="39" spans="1:11">
      <c r="A39" s="182" t="s">
        <v>91</v>
      </c>
      <c r="B39" s="182"/>
      <c r="C39" s="182"/>
      <c r="D39" s="182"/>
      <c r="E39" s="182"/>
      <c r="F39" s="56"/>
      <c r="G39" s="183">
        <f>SUM(K10:K38)</f>
        <v>0</v>
      </c>
      <c r="H39" s="183"/>
      <c r="I39" s="183"/>
      <c r="J39" s="183"/>
      <c r="K39" s="183"/>
    </row>
    <row r="40" spans="1:11">
      <c r="A40" s="63"/>
    </row>
    <row r="41" spans="1:11">
      <c r="A41" s="63"/>
    </row>
    <row r="42" spans="1:11">
      <c r="A42" s="184" t="s">
        <v>93</v>
      </c>
      <c r="B42" s="184"/>
      <c r="C42" s="184"/>
      <c r="D42" s="184"/>
      <c r="E42" s="184"/>
      <c r="F42" s="184"/>
      <c r="G42" s="184"/>
      <c r="H42" s="184"/>
      <c r="I42" s="184"/>
      <c r="J42" s="184"/>
      <c r="K42" s="184"/>
    </row>
    <row r="43" spans="1:11">
      <c r="A43" s="184"/>
      <c r="B43" s="184"/>
      <c r="C43" s="184"/>
      <c r="D43" s="184"/>
      <c r="E43" s="184"/>
      <c r="F43" s="184"/>
      <c r="G43" s="184"/>
      <c r="H43" s="184"/>
      <c r="I43" s="184"/>
      <c r="J43" s="184"/>
      <c r="K43" s="184"/>
    </row>
    <row r="44" spans="1:11">
      <c r="A44" s="185" t="s">
        <v>27</v>
      </c>
      <c r="B44" s="185"/>
      <c r="C44" s="185"/>
      <c r="D44" s="185"/>
      <c r="E44" s="185"/>
      <c r="F44" s="185"/>
      <c r="G44" s="185"/>
      <c r="H44" s="185"/>
      <c r="I44" s="185"/>
      <c r="J44" s="185"/>
      <c r="K44" s="185"/>
    </row>
    <row r="45" spans="1:11">
      <c r="A45" s="57"/>
      <c r="B45" s="37"/>
      <c r="C45" s="37"/>
      <c r="D45" s="37"/>
      <c r="E45" s="57"/>
      <c r="F45" s="57"/>
      <c r="G45" s="96"/>
      <c r="H45" s="37"/>
      <c r="I45" s="71"/>
      <c r="J45" s="71"/>
      <c r="K45" s="71"/>
    </row>
    <row r="46" spans="1:11" ht="77.45" customHeight="1">
      <c r="A46" s="60" t="s">
        <v>68</v>
      </c>
      <c r="B46" s="11"/>
      <c r="C46" s="186" t="s">
        <v>94</v>
      </c>
      <c r="D46" s="186"/>
      <c r="E46" s="186"/>
      <c r="F46" s="186"/>
      <c r="G46" s="186"/>
      <c r="H46" s="186"/>
      <c r="I46" s="186"/>
      <c r="J46" s="186"/>
      <c r="K46" s="186"/>
    </row>
    <row r="47" spans="1:11" ht="14.45" customHeight="1">
      <c r="A47" s="60"/>
      <c r="B47" s="11"/>
      <c r="C47" s="36"/>
      <c r="D47" s="36"/>
      <c r="E47" s="58"/>
      <c r="F47" s="58"/>
      <c r="G47" s="58"/>
      <c r="H47" s="36"/>
      <c r="I47" s="58"/>
      <c r="J47" s="58"/>
      <c r="K47" s="58"/>
    </row>
    <row r="48" spans="1:11" ht="15" customHeight="1">
      <c r="A48" s="187" t="s">
        <v>22</v>
      </c>
      <c r="B48" s="69"/>
      <c r="C48" s="178" t="s">
        <v>15</v>
      </c>
      <c r="D48" s="69"/>
      <c r="E48" s="177" t="s">
        <v>29</v>
      </c>
      <c r="F48" s="99"/>
      <c r="G48" s="178" t="s">
        <v>16</v>
      </c>
      <c r="H48" s="69"/>
      <c r="I48" s="177" t="s">
        <v>30</v>
      </c>
      <c r="J48" s="69"/>
      <c r="K48" s="177" t="s">
        <v>25</v>
      </c>
    </row>
    <row r="49" spans="1:14">
      <c r="A49" s="187"/>
      <c r="B49" s="69"/>
      <c r="C49" s="178"/>
      <c r="D49" s="69"/>
      <c r="E49" s="178"/>
      <c r="F49" s="99"/>
      <c r="G49" s="178"/>
      <c r="H49" s="69"/>
      <c r="I49" s="178"/>
      <c r="J49" s="69"/>
      <c r="K49" s="178"/>
    </row>
    <row r="51" spans="1:14" ht="135">
      <c r="A51" s="60" t="s">
        <v>55</v>
      </c>
      <c r="B51" s="11"/>
      <c r="C51" s="138" t="s">
        <v>95</v>
      </c>
      <c r="D51" s="16"/>
      <c r="E51" s="46" t="s">
        <v>174</v>
      </c>
      <c r="F51" s="46"/>
      <c r="G51" s="90">
        <v>4.5</v>
      </c>
      <c r="H51" s="16"/>
      <c r="I51" s="80"/>
      <c r="J51" s="52"/>
      <c r="K51" s="52">
        <f>SUM(G51*I51)</f>
        <v>0</v>
      </c>
    </row>
    <row r="52" spans="1:14">
      <c r="I52" s="77"/>
      <c r="J52" s="77"/>
      <c r="K52" s="53">
        <f t="shared" ref="K52:K67" si="1">SUM(G52*I52)</f>
        <v>0</v>
      </c>
    </row>
    <row r="53" spans="1:14" ht="120">
      <c r="A53" s="60" t="s">
        <v>56</v>
      </c>
      <c r="B53" s="11"/>
      <c r="C53" s="138" t="s">
        <v>209</v>
      </c>
      <c r="D53" s="16"/>
      <c r="E53" s="46" t="s">
        <v>174</v>
      </c>
      <c r="F53" s="46"/>
      <c r="G53" s="90">
        <v>2.84</v>
      </c>
      <c r="H53" s="16"/>
      <c r="I53" s="80"/>
      <c r="J53" s="52"/>
      <c r="K53" s="52">
        <f t="shared" si="1"/>
        <v>0</v>
      </c>
    </row>
    <row r="54" spans="1:14">
      <c r="I54" s="77"/>
      <c r="J54" s="77"/>
      <c r="K54" s="53">
        <f t="shared" si="1"/>
        <v>0</v>
      </c>
    </row>
    <row r="55" spans="1:14" ht="86.45" customHeight="1">
      <c r="A55" s="60" t="s">
        <v>69</v>
      </c>
      <c r="B55" s="11"/>
      <c r="C55" s="138" t="s">
        <v>96</v>
      </c>
      <c r="D55" s="16"/>
      <c r="E55" s="46" t="s">
        <v>174</v>
      </c>
      <c r="F55" s="46"/>
      <c r="G55" s="90">
        <v>12</v>
      </c>
      <c r="H55" s="16"/>
      <c r="I55" s="80"/>
      <c r="J55" s="52"/>
      <c r="K55" s="52">
        <f t="shared" si="1"/>
        <v>0</v>
      </c>
    </row>
    <row r="56" spans="1:14">
      <c r="I56" s="77"/>
      <c r="J56" s="77"/>
      <c r="K56" s="53">
        <f t="shared" si="1"/>
        <v>0</v>
      </c>
    </row>
    <row r="57" spans="1:14" ht="75">
      <c r="A57" s="60" t="s">
        <v>70</v>
      </c>
      <c r="B57" s="11"/>
      <c r="C57" s="138" t="s">
        <v>176</v>
      </c>
      <c r="D57" s="16"/>
      <c r="E57" s="46" t="s">
        <v>174</v>
      </c>
      <c r="F57" s="46"/>
      <c r="G57" s="90">
        <f>0.3*(2.84+4.5)</f>
        <v>2.202</v>
      </c>
      <c r="H57" s="16"/>
      <c r="I57" s="80"/>
      <c r="J57" s="52"/>
      <c r="K57" s="52">
        <f t="shared" si="1"/>
        <v>0</v>
      </c>
    </row>
    <row r="58" spans="1:14">
      <c r="A58" s="60"/>
      <c r="B58" s="11"/>
      <c r="C58" s="38"/>
      <c r="D58" s="16"/>
      <c r="E58" s="59"/>
      <c r="F58" s="59"/>
      <c r="G58" s="89"/>
      <c r="H58" s="13"/>
      <c r="I58" s="79"/>
      <c r="J58" s="55"/>
      <c r="K58" s="53">
        <f t="shared" si="1"/>
        <v>0</v>
      </c>
    </row>
    <row r="59" spans="1:14" ht="120">
      <c r="A59" s="60" t="s">
        <v>98</v>
      </c>
      <c r="B59" s="11"/>
      <c r="C59" s="138" t="s">
        <v>210</v>
      </c>
      <c r="D59" s="16"/>
      <c r="E59" s="46" t="s">
        <v>97</v>
      </c>
      <c r="F59" s="46"/>
      <c r="G59" s="90">
        <v>14.2</v>
      </c>
      <c r="H59" s="16"/>
      <c r="I59" s="80"/>
      <c r="J59" s="52"/>
      <c r="K59" s="52">
        <f t="shared" si="1"/>
        <v>0</v>
      </c>
    </row>
    <row r="60" spans="1:14">
      <c r="A60" s="60"/>
      <c r="B60" s="11"/>
      <c r="C60" s="38"/>
      <c r="D60" s="13"/>
      <c r="E60" s="59"/>
      <c r="F60" s="59"/>
      <c r="G60" s="89"/>
      <c r="H60" s="13"/>
      <c r="I60" s="79"/>
      <c r="J60" s="55"/>
      <c r="K60" s="53">
        <f t="shared" si="1"/>
        <v>0</v>
      </c>
    </row>
    <row r="61" spans="1:14" ht="150.75" customHeight="1">
      <c r="A61" s="60" t="s">
        <v>101</v>
      </c>
      <c r="B61" s="11"/>
      <c r="C61" s="135" t="s">
        <v>254</v>
      </c>
      <c r="D61" s="16"/>
      <c r="E61" s="46" t="s">
        <v>174</v>
      </c>
      <c r="F61" s="46"/>
      <c r="G61" s="90">
        <v>4.7</v>
      </c>
      <c r="H61" s="16"/>
      <c r="I61" s="80"/>
      <c r="J61" s="52"/>
      <c r="K61" s="52">
        <f t="shared" si="1"/>
        <v>0</v>
      </c>
      <c r="N61" s="102"/>
    </row>
    <row r="62" spans="1:14">
      <c r="I62" s="77"/>
      <c r="J62" s="77"/>
      <c r="K62" s="53">
        <f t="shared" si="1"/>
        <v>0</v>
      </c>
    </row>
    <row r="63" spans="1:14" ht="47.25">
      <c r="A63" s="60" t="s">
        <v>103</v>
      </c>
      <c r="B63" s="11"/>
      <c r="C63" s="38" t="s">
        <v>186</v>
      </c>
      <c r="D63" s="16"/>
      <c r="E63" s="46" t="s">
        <v>83</v>
      </c>
      <c r="F63" s="46"/>
      <c r="G63" s="90">
        <v>1</v>
      </c>
      <c r="H63" s="16"/>
      <c r="I63" s="80"/>
      <c r="J63" s="52"/>
      <c r="K63" s="52">
        <f t="shared" si="1"/>
        <v>0</v>
      </c>
    </row>
    <row r="64" spans="1:14">
      <c r="I64" s="77"/>
      <c r="J64" s="77"/>
      <c r="K64" s="53">
        <f t="shared" si="1"/>
        <v>0</v>
      </c>
    </row>
    <row r="65" spans="1:11" ht="45">
      <c r="A65" s="60" t="s">
        <v>148</v>
      </c>
      <c r="B65" s="11"/>
      <c r="C65" s="38" t="s">
        <v>99</v>
      </c>
      <c r="D65" s="16"/>
      <c r="E65" s="46" t="s">
        <v>100</v>
      </c>
      <c r="F65" s="46"/>
      <c r="G65" s="90">
        <v>1</v>
      </c>
      <c r="H65" s="16"/>
      <c r="I65" s="80"/>
      <c r="J65" s="52"/>
      <c r="K65" s="52">
        <f t="shared" si="1"/>
        <v>0</v>
      </c>
    </row>
    <row r="66" spans="1:11">
      <c r="I66" s="77"/>
      <c r="J66" s="77"/>
      <c r="K66" s="53">
        <f t="shared" si="1"/>
        <v>0</v>
      </c>
    </row>
    <row r="67" spans="1:11" ht="45">
      <c r="A67" s="60" t="s">
        <v>149</v>
      </c>
      <c r="B67" s="11"/>
      <c r="C67" s="38" t="s">
        <v>102</v>
      </c>
      <c r="D67" s="16"/>
      <c r="E67" s="46" t="s">
        <v>100</v>
      </c>
      <c r="F67" s="46"/>
      <c r="G67" s="90">
        <v>75</v>
      </c>
      <c r="H67" s="16"/>
      <c r="I67" s="80"/>
      <c r="J67" s="52"/>
      <c r="K67" s="52">
        <f t="shared" si="1"/>
        <v>0</v>
      </c>
    </row>
    <row r="68" spans="1:11">
      <c r="I68" s="77"/>
      <c r="J68" s="77"/>
      <c r="K68" s="53">
        <f t="shared" ref="K68" si="2">G68*I68</f>
        <v>0</v>
      </c>
    </row>
    <row r="69" spans="1:11" ht="158.25" customHeight="1">
      <c r="A69" s="100" t="s">
        <v>263</v>
      </c>
      <c r="B69" s="101"/>
      <c r="C69" s="102" t="s">
        <v>212</v>
      </c>
      <c r="D69" s="105"/>
      <c r="E69" s="139" t="s">
        <v>208</v>
      </c>
      <c r="F69" s="90"/>
      <c r="G69" s="103"/>
      <c r="H69" s="111"/>
      <c r="I69" s="204"/>
      <c r="J69" s="90">
        <v>3500</v>
      </c>
      <c r="K69" s="141"/>
    </row>
    <row r="71" spans="1:11">
      <c r="A71" s="182" t="s">
        <v>104</v>
      </c>
      <c r="B71" s="182"/>
      <c r="C71" s="182"/>
      <c r="D71" s="182"/>
      <c r="E71" s="182"/>
      <c r="F71" s="56"/>
      <c r="G71" s="183">
        <f>SUM(K51:K70)</f>
        <v>0</v>
      </c>
      <c r="H71" s="183"/>
      <c r="I71" s="183"/>
      <c r="J71" s="183"/>
      <c r="K71" s="183"/>
    </row>
    <row r="72" spans="1:11">
      <c r="A72" s="63"/>
    </row>
    <row r="73" spans="1:11">
      <c r="A73" s="184" t="s">
        <v>150</v>
      </c>
      <c r="B73" s="184"/>
      <c r="C73" s="184"/>
      <c r="D73" s="184"/>
      <c r="E73" s="184"/>
      <c r="F73" s="184"/>
      <c r="G73" s="184"/>
      <c r="H73" s="184"/>
      <c r="I73" s="184"/>
      <c r="J73" s="184"/>
      <c r="K73" s="184"/>
    </row>
    <row r="74" spans="1:11">
      <c r="A74" s="184"/>
      <c r="B74" s="184"/>
      <c r="C74" s="184"/>
      <c r="D74" s="184"/>
      <c r="E74" s="184"/>
      <c r="F74" s="184"/>
      <c r="G74" s="184"/>
      <c r="H74" s="184"/>
      <c r="I74" s="184"/>
      <c r="J74" s="184"/>
      <c r="K74" s="184"/>
    </row>
    <row r="75" spans="1:11">
      <c r="A75" s="185" t="s">
        <v>106</v>
      </c>
      <c r="B75" s="185"/>
      <c r="C75" s="185"/>
      <c r="D75" s="185"/>
      <c r="E75" s="185"/>
      <c r="F75" s="185"/>
      <c r="G75" s="185"/>
      <c r="H75" s="185"/>
      <c r="I75" s="185"/>
      <c r="J75" s="185"/>
      <c r="K75" s="185"/>
    </row>
    <row r="76" spans="1:11">
      <c r="A76" s="57"/>
      <c r="B76" s="37"/>
      <c r="C76" s="37"/>
      <c r="D76" s="37"/>
      <c r="E76" s="57"/>
      <c r="F76" s="57"/>
      <c r="G76" s="96"/>
      <c r="H76" s="37"/>
      <c r="I76" s="71"/>
      <c r="J76" s="71"/>
      <c r="K76" s="71"/>
    </row>
    <row r="77" spans="1:11" ht="120.75" customHeight="1">
      <c r="A77" s="60" t="s">
        <v>71</v>
      </c>
      <c r="B77" s="11"/>
      <c r="C77" s="186" t="s">
        <v>105</v>
      </c>
      <c r="D77" s="186"/>
      <c r="E77" s="186"/>
      <c r="F77" s="186"/>
      <c r="G77" s="186"/>
      <c r="H77" s="186"/>
      <c r="I77" s="186"/>
      <c r="J77" s="186"/>
      <c r="K77" s="186"/>
    </row>
    <row r="78" spans="1:11" ht="13.5" customHeight="1">
      <c r="A78" s="60"/>
      <c r="B78" s="11"/>
      <c r="C78" s="36"/>
      <c r="D78" s="36"/>
      <c r="E78" s="58"/>
      <c r="F78" s="58"/>
      <c r="G78" s="58"/>
      <c r="H78" s="36"/>
      <c r="I78" s="58"/>
      <c r="J78" s="58"/>
      <c r="K78" s="58"/>
    </row>
    <row r="79" spans="1:11" ht="15" customHeight="1">
      <c r="A79" s="187" t="s">
        <v>22</v>
      </c>
      <c r="B79" s="69"/>
      <c r="C79" s="178" t="s">
        <v>15</v>
      </c>
      <c r="D79" s="69"/>
      <c r="E79" s="177" t="s">
        <v>29</v>
      </c>
      <c r="F79" s="99"/>
      <c r="G79" s="178" t="s">
        <v>16</v>
      </c>
      <c r="H79" s="69"/>
      <c r="I79" s="177" t="s">
        <v>30</v>
      </c>
      <c r="J79" s="69"/>
      <c r="K79" s="177" t="s">
        <v>25</v>
      </c>
    </row>
    <row r="80" spans="1:11">
      <c r="A80" s="187"/>
      <c r="B80" s="69"/>
      <c r="C80" s="178"/>
      <c r="D80" s="69"/>
      <c r="E80" s="178"/>
      <c r="F80" s="99"/>
      <c r="G80" s="178"/>
      <c r="H80" s="69"/>
      <c r="I80" s="178"/>
      <c r="J80" s="69"/>
      <c r="K80" s="178"/>
    </row>
    <row r="82" spans="1:11" ht="75">
      <c r="A82" s="60" t="s">
        <v>57</v>
      </c>
      <c r="B82" s="11"/>
      <c r="C82" s="121" t="s">
        <v>213</v>
      </c>
      <c r="D82" s="16"/>
      <c r="E82" s="46" t="s">
        <v>84</v>
      </c>
      <c r="F82" s="46"/>
      <c r="G82" s="90">
        <v>7.4</v>
      </c>
      <c r="H82" s="16"/>
      <c r="I82" s="80"/>
      <c r="J82" s="52"/>
      <c r="K82" s="52">
        <f>SUM(G82*I82)</f>
        <v>0</v>
      </c>
    </row>
    <row r="83" spans="1:11">
      <c r="A83" s="60"/>
      <c r="B83" s="11"/>
      <c r="C83" s="39"/>
      <c r="D83" s="16"/>
      <c r="E83" s="72"/>
      <c r="F83" s="72"/>
      <c r="G83" s="88"/>
      <c r="H83" s="14"/>
      <c r="I83" s="85"/>
      <c r="J83" s="53"/>
      <c r="K83" s="53">
        <f t="shared" ref="K83:K88" si="3">SUM(G83*I83)</f>
        <v>0</v>
      </c>
    </row>
    <row r="84" spans="1:11" ht="105">
      <c r="A84" s="60" t="s">
        <v>151</v>
      </c>
      <c r="B84" s="11"/>
      <c r="C84" s="121" t="s">
        <v>214</v>
      </c>
      <c r="D84" s="16"/>
      <c r="E84" s="131" t="s">
        <v>84</v>
      </c>
      <c r="F84" s="131"/>
      <c r="G84" s="90">
        <f>3*1.5</f>
        <v>4.5</v>
      </c>
      <c r="H84" s="16"/>
      <c r="I84" s="80"/>
      <c r="J84" s="52"/>
      <c r="K84" s="52">
        <f t="shared" si="3"/>
        <v>0</v>
      </c>
    </row>
    <row r="85" spans="1:11">
      <c r="A85" s="60"/>
      <c r="B85" s="11"/>
      <c r="C85" s="39"/>
      <c r="D85" s="16"/>
      <c r="E85" s="72"/>
      <c r="F85" s="72"/>
      <c r="G85" s="88"/>
      <c r="H85" s="14"/>
      <c r="I85" s="85"/>
      <c r="J85" s="53"/>
      <c r="K85" s="53">
        <f t="shared" si="3"/>
        <v>0</v>
      </c>
    </row>
    <row r="86" spans="1:11" ht="227.25">
      <c r="A86" s="60" t="s">
        <v>152</v>
      </c>
      <c r="B86" s="11"/>
      <c r="C86" s="138" t="s">
        <v>187</v>
      </c>
      <c r="D86" s="16"/>
      <c r="E86" s="46" t="s">
        <v>174</v>
      </c>
      <c r="F86" s="46"/>
      <c r="G86" s="90">
        <v>4.5</v>
      </c>
      <c r="H86" s="16"/>
      <c r="I86" s="80"/>
      <c r="J86" s="52"/>
      <c r="K86" s="52">
        <f t="shared" si="3"/>
        <v>0</v>
      </c>
    </row>
    <row r="87" spans="1:11">
      <c r="K87" s="53">
        <f t="shared" si="3"/>
        <v>0</v>
      </c>
    </row>
    <row r="88" spans="1:11" ht="257.25">
      <c r="A88" s="60" t="s">
        <v>171</v>
      </c>
      <c r="B88" s="11"/>
      <c r="C88" s="138" t="s">
        <v>188</v>
      </c>
      <c r="D88" s="16"/>
      <c r="E88" s="46" t="s">
        <v>174</v>
      </c>
      <c r="F88" s="46"/>
      <c r="G88" s="90">
        <v>4.5</v>
      </c>
      <c r="H88" s="16"/>
      <c r="I88" s="80"/>
      <c r="J88" s="52"/>
      <c r="K88" s="52">
        <f t="shared" si="3"/>
        <v>0</v>
      </c>
    </row>
    <row r="89" spans="1:11">
      <c r="A89" s="60"/>
      <c r="B89" s="11"/>
      <c r="C89" s="98"/>
      <c r="D89" s="13"/>
      <c r="E89" s="59"/>
      <c r="F89" s="59"/>
      <c r="G89" s="89"/>
      <c r="H89" s="13"/>
      <c r="I89" s="79"/>
      <c r="J89" s="55"/>
      <c r="K89" s="55"/>
    </row>
    <row r="90" spans="1:11">
      <c r="A90" s="182" t="s">
        <v>107</v>
      </c>
      <c r="B90" s="182"/>
      <c r="C90" s="182"/>
      <c r="D90" s="182"/>
      <c r="E90" s="182"/>
      <c r="F90" s="56"/>
      <c r="G90" s="183">
        <f>SUM(K82:K88)</f>
        <v>0</v>
      </c>
      <c r="H90" s="183"/>
      <c r="I90" s="183"/>
      <c r="J90" s="183"/>
      <c r="K90" s="183"/>
    </row>
    <row r="92" spans="1:11">
      <c r="A92" s="184" t="s">
        <v>153</v>
      </c>
      <c r="B92" s="184"/>
      <c r="C92" s="184"/>
      <c r="D92" s="184"/>
      <c r="E92" s="184"/>
      <c r="F92" s="184"/>
      <c r="G92" s="184"/>
      <c r="H92" s="184"/>
      <c r="I92" s="184"/>
      <c r="J92" s="184"/>
      <c r="K92" s="184"/>
    </row>
    <row r="93" spans="1:11">
      <c r="A93" s="184"/>
      <c r="B93" s="184"/>
      <c r="C93" s="184"/>
      <c r="D93" s="184"/>
      <c r="E93" s="184"/>
      <c r="F93" s="184"/>
      <c r="G93" s="184"/>
      <c r="H93" s="184"/>
      <c r="I93" s="184"/>
      <c r="J93" s="184"/>
      <c r="K93" s="184"/>
    </row>
    <row r="94" spans="1:11">
      <c r="A94" s="185" t="s">
        <v>108</v>
      </c>
      <c r="B94" s="185"/>
      <c r="C94" s="185"/>
      <c r="D94" s="185"/>
      <c r="E94" s="185"/>
      <c r="F94" s="185"/>
      <c r="G94" s="185"/>
      <c r="H94" s="185"/>
      <c r="I94" s="185"/>
      <c r="J94" s="185"/>
      <c r="K94" s="185"/>
    </row>
    <row r="95" spans="1:11">
      <c r="A95" s="57"/>
      <c r="B95" s="37"/>
      <c r="C95" s="37"/>
      <c r="D95" s="37"/>
      <c r="E95" s="57"/>
      <c r="F95" s="57"/>
      <c r="G95" s="96"/>
      <c r="H95" s="37"/>
      <c r="I95" s="71"/>
      <c r="J95" s="71"/>
      <c r="K95" s="71"/>
    </row>
    <row r="96" spans="1:11" ht="73.150000000000006" customHeight="1">
      <c r="A96" s="60" t="s">
        <v>72</v>
      </c>
      <c r="B96" s="11"/>
      <c r="C96" s="186" t="s">
        <v>109</v>
      </c>
      <c r="D96" s="186"/>
      <c r="E96" s="186"/>
      <c r="F96" s="186"/>
      <c r="G96" s="186"/>
      <c r="H96" s="186"/>
      <c r="I96" s="186"/>
      <c r="J96" s="186"/>
      <c r="K96" s="186"/>
    </row>
    <row r="97" spans="1:11" ht="12" customHeight="1">
      <c r="A97" s="60"/>
      <c r="B97" s="11"/>
      <c r="C97" s="36"/>
      <c r="D97" s="36"/>
      <c r="E97" s="58"/>
      <c r="F97" s="58"/>
      <c r="G97" s="58"/>
      <c r="H97" s="36"/>
      <c r="I97" s="58"/>
      <c r="J97" s="58"/>
      <c r="K97" s="58"/>
    </row>
    <row r="98" spans="1:11" ht="15" customHeight="1">
      <c r="A98" s="187" t="s">
        <v>22</v>
      </c>
      <c r="B98" s="69"/>
      <c r="C98" s="178" t="s">
        <v>15</v>
      </c>
      <c r="D98" s="69"/>
      <c r="E98" s="177" t="s">
        <v>29</v>
      </c>
      <c r="F98" s="99"/>
      <c r="G98" s="178" t="s">
        <v>16</v>
      </c>
      <c r="H98" s="69"/>
      <c r="I98" s="177" t="s">
        <v>30</v>
      </c>
      <c r="J98" s="69"/>
      <c r="K98" s="177" t="s">
        <v>25</v>
      </c>
    </row>
    <row r="99" spans="1:11">
      <c r="A99" s="187"/>
      <c r="B99" s="69"/>
      <c r="C99" s="178"/>
      <c r="D99" s="69"/>
      <c r="E99" s="178"/>
      <c r="F99" s="99"/>
      <c r="G99" s="178"/>
      <c r="H99" s="69"/>
      <c r="I99" s="178"/>
      <c r="J99" s="69"/>
      <c r="K99" s="178"/>
    </row>
    <row r="101" spans="1:11" ht="270">
      <c r="A101" s="60" t="s">
        <v>58</v>
      </c>
      <c r="B101" s="11"/>
      <c r="C101" s="121" t="s">
        <v>215</v>
      </c>
      <c r="D101" s="16"/>
      <c r="E101" s="59"/>
      <c r="F101" s="59"/>
      <c r="G101" s="89"/>
      <c r="H101" s="13"/>
      <c r="I101" s="79"/>
      <c r="J101" s="55"/>
      <c r="K101" s="55">
        <f>G101*I101</f>
        <v>0</v>
      </c>
    </row>
    <row r="102" spans="1:11" ht="60">
      <c r="A102" s="60"/>
      <c r="B102" s="11"/>
      <c r="C102" s="39" t="s">
        <v>216</v>
      </c>
      <c r="D102" s="13"/>
      <c r="E102" s="50" t="s">
        <v>83</v>
      </c>
      <c r="F102" s="51"/>
      <c r="G102" s="90">
        <v>1</v>
      </c>
      <c r="H102" s="16"/>
      <c r="I102" s="87"/>
      <c r="J102" s="52"/>
      <c r="K102" s="86">
        <f>SUM(G102*I102)</f>
        <v>0</v>
      </c>
    </row>
    <row r="103" spans="1:11">
      <c r="I103" s="77"/>
      <c r="J103" s="77"/>
      <c r="K103" s="205">
        <f t="shared" ref="K103:K105" si="4">SUM(G103*I103)</f>
        <v>0</v>
      </c>
    </row>
    <row r="104" spans="1:11" ht="105">
      <c r="A104" s="60" t="s">
        <v>145</v>
      </c>
      <c r="B104" s="11"/>
      <c r="C104" s="121" t="s">
        <v>217</v>
      </c>
      <c r="D104" s="16"/>
      <c r="E104" s="59"/>
      <c r="F104" s="59"/>
      <c r="G104" s="89"/>
      <c r="H104" s="13"/>
      <c r="I104" s="79"/>
      <c r="J104" s="55"/>
      <c r="K104" s="205">
        <f t="shared" si="4"/>
        <v>0</v>
      </c>
    </row>
    <row r="105" spans="1:11" ht="30" customHeight="1">
      <c r="A105" s="60"/>
      <c r="B105" s="11"/>
      <c r="C105" s="119" t="s">
        <v>177</v>
      </c>
      <c r="D105" s="13"/>
      <c r="E105" s="50" t="s">
        <v>83</v>
      </c>
      <c r="F105" s="51"/>
      <c r="G105" s="90">
        <v>1</v>
      </c>
      <c r="H105" s="16"/>
      <c r="I105" s="75"/>
      <c r="J105" s="52"/>
      <c r="K105" s="86">
        <f t="shared" si="4"/>
        <v>0</v>
      </c>
    </row>
    <row r="107" spans="1:11">
      <c r="A107" s="182" t="s">
        <v>110</v>
      </c>
      <c r="B107" s="182"/>
      <c r="C107" s="182"/>
      <c r="D107" s="182"/>
      <c r="E107" s="182"/>
      <c r="F107" s="56"/>
      <c r="G107" s="183">
        <f>SUM(K101:K105)</f>
        <v>0</v>
      </c>
      <c r="H107" s="183"/>
      <c r="I107" s="183"/>
      <c r="J107" s="183"/>
      <c r="K107" s="183"/>
    </row>
    <row r="109" spans="1:11">
      <c r="A109" s="184" t="s">
        <v>154</v>
      </c>
      <c r="B109" s="184"/>
      <c r="C109" s="184"/>
      <c r="D109" s="184"/>
      <c r="E109" s="184"/>
      <c r="F109" s="184"/>
      <c r="G109" s="184"/>
      <c r="H109" s="184"/>
      <c r="I109" s="184"/>
      <c r="J109" s="184"/>
      <c r="K109" s="184"/>
    </row>
    <row r="110" spans="1:11">
      <c r="A110" s="184"/>
      <c r="B110" s="184"/>
      <c r="C110" s="184"/>
      <c r="D110" s="184"/>
      <c r="E110" s="184"/>
      <c r="F110" s="184"/>
      <c r="G110" s="184"/>
      <c r="H110" s="184"/>
      <c r="I110" s="184"/>
      <c r="J110" s="184"/>
      <c r="K110" s="184"/>
    </row>
    <row r="111" spans="1:11">
      <c r="A111" s="185" t="s">
        <v>111</v>
      </c>
      <c r="B111" s="185"/>
      <c r="C111" s="185"/>
      <c r="D111" s="185"/>
      <c r="E111" s="185"/>
      <c r="F111" s="185"/>
      <c r="G111" s="185"/>
      <c r="H111" s="185"/>
      <c r="I111" s="185"/>
      <c r="J111" s="185"/>
      <c r="K111" s="185"/>
    </row>
    <row r="112" spans="1:11">
      <c r="A112" s="57"/>
      <c r="B112" s="37"/>
      <c r="C112" s="37"/>
      <c r="D112" s="37"/>
      <c r="E112" s="57"/>
      <c r="F112" s="57"/>
      <c r="G112" s="96"/>
      <c r="H112" s="37"/>
      <c r="I112" s="71"/>
      <c r="J112" s="71"/>
      <c r="K112" s="71"/>
    </row>
    <row r="113" spans="1:11" ht="102.6" customHeight="1">
      <c r="A113" s="60" t="s">
        <v>73</v>
      </c>
      <c r="B113" s="11"/>
      <c r="C113" s="191" t="s">
        <v>112</v>
      </c>
      <c r="D113" s="191"/>
      <c r="E113" s="191"/>
      <c r="F113" s="191"/>
      <c r="G113" s="191"/>
      <c r="H113" s="191"/>
      <c r="I113" s="191"/>
      <c r="J113" s="191"/>
      <c r="K113" s="191"/>
    </row>
    <row r="114" spans="1:11" ht="12" customHeight="1">
      <c r="A114" s="60"/>
      <c r="B114" s="11"/>
      <c r="C114" s="36"/>
      <c r="D114" s="36"/>
      <c r="E114" s="58"/>
      <c r="F114" s="58"/>
      <c r="G114" s="58"/>
      <c r="H114" s="36"/>
      <c r="I114" s="58"/>
      <c r="J114" s="58"/>
      <c r="K114" s="58"/>
    </row>
    <row r="115" spans="1:11" ht="15" customHeight="1">
      <c r="A115" s="187" t="s">
        <v>22</v>
      </c>
      <c r="B115" s="69"/>
      <c r="C115" s="178" t="s">
        <v>15</v>
      </c>
      <c r="D115" s="69"/>
      <c r="E115" s="177" t="s">
        <v>29</v>
      </c>
      <c r="F115" s="99"/>
      <c r="G115" s="178" t="s">
        <v>16</v>
      </c>
      <c r="H115" s="69"/>
      <c r="I115" s="177" t="s">
        <v>30</v>
      </c>
      <c r="J115" s="69"/>
      <c r="K115" s="177" t="s">
        <v>25</v>
      </c>
    </row>
    <row r="116" spans="1:11">
      <c r="A116" s="187"/>
      <c r="B116" s="69"/>
      <c r="C116" s="178"/>
      <c r="D116" s="69"/>
      <c r="E116" s="178"/>
      <c r="F116" s="99"/>
      <c r="G116" s="178"/>
      <c r="H116" s="69"/>
      <c r="I116" s="178"/>
      <c r="J116" s="69"/>
      <c r="K116" s="178"/>
    </row>
    <row r="118" spans="1:11" ht="60">
      <c r="A118" s="60" t="s">
        <v>65</v>
      </c>
      <c r="B118" s="11"/>
      <c r="C118" s="138" t="s">
        <v>258</v>
      </c>
      <c r="D118" s="16"/>
      <c r="E118" s="59"/>
      <c r="F118" s="59"/>
      <c r="G118" s="89"/>
      <c r="H118" s="13"/>
      <c r="I118" s="74"/>
      <c r="J118" s="59"/>
      <c r="K118" s="59"/>
    </row>
    <row r="119" spans="1:11" ht="18.75" customHeight="1">
      <c r="A119" s="60"/>
      <c r="B119" s="11"/>
      <c r="C119" s="122" t="s">
        <v>113</v>
      </c>
      <c r="D119" s="13"/>
      <c r="E119" s="50" t="s">
        <v>174</v>
      </c>
      <c r="F119" s="51"/>
      <c r="G119" s="90">
        <v>4.5</v>
      </c>
      <c r="H119" s="16"/>
      <c r="I119" s="75"/>
      <c r="J119" s="52"/>
      <c r="K119" s="52">
        <f>SUM(G119*I119)</f>
        <v>0</v>
      </c>
    </row>
    <row r="120" spans="1:11" ht="18.75" customHeight="1">
      <c r="A120" s="60"/>
      <c r="B120" s="11"/>
      <c r="C120" s="122" t="s">
        <v>114</v>
      </c>
      <c r="D120" s="13"/>
      <c r="E120" s="50" t="s">
        <v>97</v>
      </c>
      <c r="F120" s="51"/>
      <c r="G120" s="90">
        <v>6</v>
      </c>
      <c r="H120" s="16"/>
      <c r="I120" s="75"/>
      <c r="J120" s="52"/>
      <c r="K120" s="52">
        <f t="shared" ref="K120:K123" si="5">SUM(G120*I120)</f>
        <v>0</v>
      </c>
    </row>
    <row r="121" spans="1:11">
      <c r="I121" s="77"/>
      <c r="J121" s="77"/>
      <c r="K121" s="55">
        <f t="shared" si="5"/>
        <v>0</v>
      </c>
    </row>
    <row r="122" spans="1:11" ht="60">
      <c r="A122" s="60" t="s">
        <v>155</v>
      </c>
      <c r="B122" s="11"/>
      <c r="C122" s="38" t="s">
        <v>259</v>
      </c>
      <c r="D122" s="16"/>
      <c r="E122" s="59"/>
      <c r="F122" s="59"/>
      <c r="G122" s="89"/>
      <c r="H122" s="13"/>
      <c r="I122" s="79"/>
      <c r="J122" s="55"/>
      <c r="K122" s="55">
        <f t="shared" si="5"/>
        <v>0</v>
      </c>
    </row>
    <row r="123" spans="1:11" ht="18.75" customHeight="1">
      <c r="A123" s="60"/>
      <c r="B123" s="11"/>
      <c r="C123" s="122" t="s">
        <v>172</v>
      </c>
      <c r="D123" s="13"/>
      <c r="E123" s="50" t="s">
        <v>174</v>
      </c>
      <c r="F123" s="51"/>
      <c r="G123" s="90">
        <v>18.5</v>
      </c>
      <c r="H123" s="16"/>
      <c r="I123" s="75"/>
      <c r="J123" s="52"/>
      <c r="K123" s="52">
        <f t="shared" si="5"/>
        <v>0</v>
      </c>
    </row>
    <row r="125" spans="1:11">
      <c r="A125" s="182" t="s">
        <v>115</v>
      </c>
      <c r="B125" s="182"/>
      <c r="C125" s="182"/>
      <c r="D125" s="182"/>
      <c r="E125" s="182"/>
      <c r="F125" s="56"/>
      <c r="G125" s="183">
        <f>SUM(K119:K123)</f>
        <v>0</v>
      </c>
      <c r="H125" s="183"/>
      <c r="I125" s="183"/>
      <c r="J125" s="183"/>
      <c r="K125" s="183"/>
    </row>
    <row r="126" spans="1:11">
      <c r="A126" s="153"/>
      <c r="B126" s="154"/>
      <c r="C126" s="154"/>
      <c r="D126" s="154"/>
      <c r="E126" s="95"/>
      <c r="F126" s="95"/>
      <c r="G126" s="154"/>
      <c r="H126" s="95"/>
      <c r="I126" s="95"/>
      <c r="J126" s="95"/>
      <c r="K126"/>
    </row>
    <row r="127" spans="1:11" ht="15" customHeight="1">
      <c r="A127" s="184" t="s">
        <v>230</v>
      </c>
      <c r="B127" s="184"/>
      <c r="C127" s="184"/>
      <c r="D127" s="184"/>
      <c r="E127" s="184"/>
      <c r="F127" s="184"/>
      <c r="G127" s="184"/>
      <c r="H127" s="184"/>
      <c r="I127" s="184"/>
      <c r="J127" s="184"/>
      <c r="K127" s="184"/>
    </row>
    <row r="128" spans="1:11" ht="15" customHeight="1">
      <c r="A128" s="184"/>
      <c r="B128" s="184"/>
      <c r="C128" s="184"/>
      <c r="D128" s="184"/>
      <c r="E128" s="184"/>
      <c r="F128" s="184"/>
      <c r="G128" s="184"/>
      <c r="H128" s="184"/>
      <c r="I128" s="184"/>
      <c r="J128" s="184"/>
      <c r="K128" s="184"/>
    </row>
    <row r="129" spans="1:11">
      <c r="A129" s="195" t="s">
        <v>225</v>
      </c>
      <c r="B129" s="195"/>
      <c r="C129" s="195"/>
      <c r="D129" s="195"/>
      <c r="E129" s="195"/>
      <c r="F129" s="195"/>
      <c r="G129" s="195"/>
      <c r="H129" s="195"/>
      <c r="I129" s="195"/>
      <c r="J129" s="195"/>
      <c r="K129"/>
    </row>
    <row r="130" spans="1:11">
      <c r="A130" s="96"/>
      <c r="B130" s="155"/>
      <c r="C130" s="155"/>
      <c r="D130" s="155"/>
      <c r="E130" s="96"/>
      <c r="F130" s="96"/>
      <c r="G130" s="155"/>
      <c r="H130" s="96"/>
      <c r="I130" s="96"/>
      <c r="J130" s="96"/>
      <c r="K130"/>
    </row>
    <row r="131" spans="1:11" ht="49.5" customHeight="1">
      <c r="A131" s="100"/>
      <c r="B131" s="101"/>
      <c r="C131" s="191" t="s">
        <v>226</v>
      </c>
      <c r="D131" s="191"/>
      <c r="E131" s="191"/>
      <c r="F131" s="191"/>
      <c r="G131" s="191"/>
      <c r="H131" s="191"/>
      <c r="I131" s="191"/>
      <c r="J131" s="191"/>
      <c r="K131" s="191"/>
    </row>
    <row r="132" spans="1:11" ht="12" customHeight="1">
      <c r="A132" s="100"/>
      <c r="B132" s="101"/>
      <c r="C132" s="36"/>
      <c r="D132" s="36"/>
      <c r="E132" s="58"/>
      <c r="F132" s="58"/>
      <c r="G132" s="36"/>
      <c r="H132" s="58"/>
      <c r="I132" s="58"/>
      <c r="J132" s="58"/>
      <c r="K132"/>
    </row>
    <row r="133" spans="1:11" ht="15" customHeight="1">
      <c r="A133" s="187" t="s">
        <v>22</v>
      </c>
      <c r="B133" s="69"/>
      <c r="C133" s="178" t="s">
        <v>15</v>
      </c>
      <c r="D133" s="69"/>
      <c r="E133" s="177" t="s">
        <v>29</v>
      </c>
      <c r="F133" s="99"/>
      <c r="G133" s="178" t="s">
        <v>16</v>
      </c>
      <c r="H133" s="69"/>
      <c r="I133" s="177" t="s">
        <v>30</v>
      </c>
      <c r="J133" s="69"/>
      <c r="K133" s="177" t="s">
        <v>25</v>
      </c>
    </row>
    <row r="134" spans="1:11">
      <c r="A134" s="187"/>
      <c r="B134" s="69"/>
      <c r="C134" s="178"/>
      <c r="D134" s="69"/>
      <c r="E134" s="178"/>
      <c r="F134" s="99"/>
      <c r="G134" s="178"/>
      <c r="H134" s="69"/>
      <c r="I134" s="178"/>
      <c r="J134" s="69"/>
      <c r="K134" s="178"/>
    </row>
    <row r="135" spans="1:11">
      <c r="A135" s="95"/>
      <c r="B135" s="154"/>
      <c r="C135" s="154"/>
      <c r="D135" s="154"/>
      <c r="E135" s="95"/>
      <c r="F135" s="95"/>
      <c r="G135" s="154"/>
      <c r="H135" s="95"/>
      <c r="I135" s="95"/>
      <c r="J135" s="95"/>
      <c r="K135"/>
    </row>
    <row r="136" spans="1:11" ht="138" customHeight="1">
      <c r="A136" s="206" t="s">
        <v>59</v>
      </c>
      <c r="B136" s="207"/>
      <c r="C136" s="208" t="s">
        <v>229</v>
      </c>
      <c r="D136" s="209"/>
      <c r="E136" s="210"/>
      <c r="F136" s="211">
        <f>1.2*19</f>
        <v>22.8</v>
      </c>
      <c r="G136" s="212"/>
      <c r="H136" s="114">
        <v>390</v>
      </c>
      <c r="I136" s="107"/>
      <c r="J136" s="113">
        <f t="shared" ref="J136" si="6">F136*H136</f>
        <v>8892</v>
      </c>
      <c r="K136" s="89"/>
    </row>
    <row r="137" spans="1:11" ht="17.25" customHeight="1">
      <c r="A137" s="213"/>
      <c r="B137" s="214"/>
      <c r="C137" s="215" t="s">
        <v>228</v>
      </c>
      <c r="D137" s="216"/>
      <c r="E137" s="217" t="s">
        <v>174</v>
      </c>
      <c r="F137" s="218"/>
      <c r="G137" s="219">
        <v>11.2</v>
      </c>
      <c r="H137" s="16"/>
      <c r="I137" s="75"/>
      <c r="J137" s="52"/>
      <c r="K137" s="52">
        <f>SUM(G137*I137)</f>
        <v>0</v>
      </c>
    </row>
    <row r="138" spans="1:11">
      <c r="A138" s="220"/>
      <c r="B138" s="221"/>
      <c r="C138" s="221"/>
      <c r="D138" s="221"/>
      <c r="E138" s="220"/>
      <c r="F138" s="220"/>
      <c r="G138" s="221"/>
      <c r="H138" s="95"/>
      <c r="I138" s="95"/>
      <c r="J138" s="95"/>
      <c r="K138" s="53">
        <f t="shared" ref="K138:K147" si="7">SUM(G138*I138)</f>
        <v>0</v>
      </c>
    </row>
    <row r="139" spans="1:11" ht="138" customHeight="1">
      <c r="A139" s="206" t="s">
        <v>231</v>
      </c>
      <c r="B139" s="207"/>
      <c r="C139" s="208" t="s">
        <v>232</v>
      </c>
      <c r="D139" s="209"/>
      <c r="E139" s="217" t="s">
        <v>174</v>
      </c>
      <c r="F139" s="218"/>
      <c r="G139" s="219">
        <f>4.5</f>
        <v>4.5</v>
      </c>
      <c r="H139" s="16"/>
      <c r="I139" s="75"/>
      <c r="J139" s="52"/>
      <c r="K139" s="52">
        <f t="shared" si="7"/>
        <v>0</v>
      </c>
    </row>
    <row r="140" spans="1:11">
      <c r="A140" s="220"/>
      <c r="B140" s="221"/>
      <c r="C140" s="221"/>
      <c r="D140" s="221"/>
      <c r="E140" s="220"/>
      <c r="F140" s="220"/>
      <c r="G140" s="221"/>
      <c r="H140" s="95"/>
      <c r="I140" s="95"/>
      <c r="J140" s="95"/>
      <c r="K140" s="53">
        <f t="shared" si="7"/>
        <v>0</v>
      </c>
    </row>
    <row r="141" spans="1:11" ht="138" customHeight="1">
      <c r="A141" s="206" t="s">
        <v>233</v>
      </c>
      <c r="B141" s="207"/>
      <c r="C141" s="208" t="s">
        <v>234</v>
      </c>
      <c r="D141" s="209"/>
      <c r="E141" s="217" t="s">
        <v>174</v>
      </c>
      <c r="F141" s="218"/>
      <c r="G141" s="219">
        <v>0.7</v>
      </c>
      <c r="H141" s="16"/>
      <c r="I141" s="75"/>
      <c r="J141" s="52"/>
      <c r="K141" s="52">
        <f t="shared" si="7"/>
        <v>0</v>
      </c>
    </row>
    <row r="142" spans="1:11" ht="17.25" customHeight="1">
      <c r="A142" s="213"/>
      <c r="B142" s="214"/>
      <c r="C142" s="215"/>
      <c r="D142" s="216"/>
      <c r="E142" s="217"/>
      <c r="F142" s="218"/>
      <c r="G142" s="222"/>
      <c r="H142" s="14"/>
      <c r="I142" s="93"/>
      <c r="J142" s="53"/>
      <c r="K142" s="53">
        <f t="shared" si="7"/>
        <v>0</v>
      </c>
    </row>
    <row r="143" spans="1:11" ht="186" customHeight="1">
      <c r="A143" s="206" t="s">
        <v>233</v>
      </c>
      <c r="B143" s="207"/>
      <c r="C143" s="208" t="s">
        <v>235</v>
      </c>
      <c r="D143" s="209"/>
      <c r="E143" s="217" t="s">
        <v>174</v>
      </c>
      <c r="F143" s="218"/>
      <c r="G143" s="219">
        <f>1.3*3.5</f>
        <v>4.55</v>
      </c>
      <c r="H143" s="16"/>
      <c r="I143" s="75"/>
      <c r="J143" s="52"/>
      <c r="K143" s="52">
        <f t="shared" si="7"/>
        <v>0</v>
      </c>
    </row>
    <row r="144" spans="1:11">
      <c r="A144" s="220"/>
      <c r="B144" s="221"/>
      <c r="C144" s="221"/>
      <c r="D144" s="221"/>
      <c r="E144" s="220"/>
      <c r="F144" s="220"/>
      <c r="G144" s="221"/>
      <c r="H144" s="95"/>
      <c r="I144" s="95"/>
      <c r="J144" s="95"/>
      <c r="K144" s="52">
        <f t="shared" si="7"/>
        <v>0</v>
      </c>
    </row>
    <row r="145" spans="1:11" ht="114" customHeight="1">
      <c r="A145" s="206" t="s">
        <v>233</v>
      </c>
      <c r="B145" s="207"/>
      <c r="C145" s="208" t="s">
        <v>238</v>
      </c>
      <c r="D145" s="209"/>
      <c r="E145" s="217" t="s">
        <v>174</v>
      </c>
      <c r="F145" s="218"/>
      <c r="G145" s="219">
        <v>0.7</v>
      </c>
      <c r="H145" s="16"/>
      <c r="I145" s="75"/>
      <c r="J145" s="52"/>
      <c r="K145" s="52">
        <f t="shared" si="7"/>
        <v>0</v>
      </c>
    </row>
    <row r="146" spans="1:11" ht="17.25" customHeight="1">
      <c r="A146" s="213"/>
      <c r="B146" s="214"/>
      <c r="C146" s="215"/>
      <c r="D146" s="216"/>
      <c r="E146" s="217"/>
      <c r="F146" s="218"/>
      <c r="G146" s="222"/>
      <c r="H146" s="14"/>
      <c r="I146" s="93"/>
      <c r="J146" s="53"/>
      <c r="K146" s="53">
        <f t="shared" si="7"/>
        <v>0</v>
      </c>
    </row>
    <row r="147" spans="1:11" ht="81.75" customHeight="1">
      <c r="A147" s="206" t="s">
        <v>233</v>
      </c>
      <c r="B147" s="207"/>
      <c r="C147" s="208" t="s">
        <v>236</v>
      </c>
      <c r="D147" s="209"/>
      <c r="E147" s="217" t="s">
        <v>237</v>
      </c>
      <c r="F147" s="218"/>
      <c r="G147" s="219">
        <v>0.85</v>
      </c>
      <c r="H147" s="16"/>
      <c r="I147" s="75"/>
      <c r="J147" s="52"/>
      <c r="K147" s="52">
        <f t="shared" si="7"/>
        <v>0</v>
      </c>
    </row>
    <row r="148" spans="1:11" ht="17.25" customHeight="1">
      <c r="A148" s="60"/>
      <c r="B148" s="11"/>
      <c r="C148" s="122"/>
      <c r="D148" s="13"/>
      <c r="E148" s="50"/>
      <c r="F148" s="51"/>
      <c r="G148" s="88"/>
      <c r="H148" s="14"/>
      <c r="I148" s="93"/>
      <c r="J148" s="53"/>
      <c r="K148" s="53"/>
    </row>
    <row r="149" spans="1:11">
      <c r="A149" s="95"/>
      <c r="B149" s="154"/>
      <c r="C149" s="154"/>
      <c r="D149" s="154"/>
      <c r="E149" s="95"/>
      <c r="F149" s="95"/>
      <c r="G149" s="154"/>
      <c r="H149" s="95"/>
      <c r="I149" s="95"/>
      <c r="J149" s="95"/>
      <c r="K149"/>
    </row>
    <row r="150" spans="1:11">
      <c r="A150" s="179" t="s">
        <v>227</v>
      </c>
      <c r="B150" s="179"/>
      <c r="C150" s="179"/>
      <c r="D150" s="179"/>
      <c r="E150" s="179"/>
      <c r="F150" s="156"/>
      <c r="G150" s="180">
        <f>SUM(K136:K148)</f>
        <v>0</v>
      </c>
      <c r="H150" s="180"/>
      <c r="I150" s="180"/>
      <c r="J150" s="180"/>
      <c r="K150" s="180"/>
    </row>
    <row r="151" spans="1:11">
      <c r="A151" s="153"/>
      <c r="B151" s="154"/>
      <c r="C151" s="154"/>
      <c r="D151" s="154"/>
      <c r="E151" s="95"/>
      <c r="F151" s="95"/>
      <c r="G151" s="154"/>
      <c r="H151" s="95"/>
      <c r="I151" s="95"/>
      <c r="J151" s="95"/>
      <c r="K151"/>
    </row>
    <row r="152" spans="1:11">
      <c r="A152" s="184" t="s">
        <v>156</v>
      </c>
      <c r="B152" s="184"/>
      <c r="C152" s="184"/>
      <c r="D152" s="184"/>
      <c r="E152" s="184"/>
      <c r="F152" s="184"/>
      <c r="G152" s="184"/>
      <c r="H152" s="184"/>
      <c r="I152" s="184"/>
      <c r="J152" s="184"/>
      <c r="K152" s="184"/>
    </row>
    <row r="153" spans="1:11">
      <c r="A153" s="184"/>
      <c r="B153" s="184"/>
      <c r="C153" s="184"/>
      <c r="D153" s="184"/>
      <c r="E153" s="184"/>
      <c r="F153" s="184"/>
      <c r="G153" s="184"/>
      <c r="H153" s="184"/>
      <c r="I153" s="184"/>
      <c r="J153" s="184"/>
      <c r="K153" s="184"/>
    </row>
    <row r="154" spans="1:11">
      <c r="A154" s="185" t="s">
        <v>168</v>
      </c>
      <c r="B154" s="185"/>
      <c r="C154" s="185"/>
      <c r="D154" s="185"/>
      <c r="E154" s="185"/>
      <c r="F154" s="185"/>
      <c r="G154" s="185"/>
      <c r="H154" s="185"/>
      <c r="I154" s="185"/>
      <c r="J154" s="185"/>
      <c r="K154" s="185"/>
    </row>
    <row r="155" spans="1:11" ht="118.15" customHeight="1">
      <c r="A155" s="60" t="s">
        <v>75</v>
      </c>
      <c r="B155" s="11"/>
      <c r="C155" s="186" t="s">
        <v>116</v>
      </c>
      <c r="D155" s="186"/>
      <c r="E155" s="186"/>
      <c r="F155" s="186"/>
      <c r="G155" s="186"/>
      <c r="H155" s="186"/>
      <c r="I155" s="186"/>
      <c r="J155" s="186"/>
      <c r="K155" s="186"/>
    </row>
    <row r="156" spans="1:11" ht="15" customHeight="1">
      <c r="A156" s="187" t="s">
        <v>22</v>
      </c>
      <c r="B156" s="69"/>
      <c r="C156" s="178" t="s">
        <v>15</v>
      </c>
      <c r="D156" s="69"/>
      <c r="E156" s="177" t="s">
        <v>29</v>
      </c>
      <c r="F156" s="99"/>
      <c r="G156" s="178" t="s">
        <v>16</v>
      </c>
      <c r="H156" s="69"/>
      <c r="I156" s="177" t="s">
        <v>30</v>
      </c>
      <c r="J156" s="69"/>
      <c r="K156" s="177" t="s">
        <v>25</v>
      </c>
    </row>
    <row r="157" spans="1:11">
      <c r="A157" s="187"/>
      <c r="B157" s="69"/>
      <c r="C157" s="178"/>
      <c r="D157" s="69"/>
      <c r="E157" s="178"/>
      <c r="F157" s="99"/>
      <c r="G157" s="178"/>
      <c r="H157" s="69"/>
      <c r="I157" s="178"/>
      <c r="J157" s="69"/>
      <c r="K157" s="178"/>
    </row>
    <row r="158" spans="1:11">
      <c r="A158" s="142"/>
      <c r="B158" s="143"/>
      <c r="C158" s="144"/>
      <c r="D158" s="143"/>
      <c r="E158" s="144"/>
      <c r="F158" s="143"/>
      <c r="G158" s="144"/>
      <c r="H158" s="143"/>
      <c r="I158" s="144"/>
      <c r="J158" s="143"/>
      <c r="K158" s="144"/>
    </row>
    <row r="159" spans="1:11" ht="120">
      <c r="A159" s="60" t="s">
        <v>78</v>
      </c>
      <c r="B159" s="11"/>
      <c r="C159" s="145" t="s">
        <v>218</v>
      </c>
      <c r="D159" s="16"/>
      <c r="E159" s="59"/>
      <c r="F159" s="59"/>
      <c r="G159" s="89"/>
      <c r="H159" s="13"/>
      <c r="I159" s="74"/>
      <c r="J159" s="59"/>
      <c r="K159" s="59"/>
    </row>
    <row r="160" spans="1:11" ht="14.45" customHeight="1">
      <c r="A160" s="60"/>
      <c r="B160" s="11"/>
      <c r="C160" s="122" t="s">
        <v>219</v>
      </c>
      <c r="D160" s="13"/>
      <c r="E160" s="50" t="s">
        <v>174</v>
      </c>
      <c r="F160" s="51"/>
      <c r="G160" s="90">
        <v>50</v>
      </c>
      <c r="H160" s="16"/>
      <c r="I160" s="75"/>
      <c r="J160" s="52"/>
      <c r="K160" s="52">
        <f>SUM(G160*I160)</f>
        <v>0</v>
      </c>
    </row>
    <row r="161" spans="1:11">
      <c r="I161" s="77"/>
      <c r="J161" s="77"/>
      <c r="K161" s="55">
        <f t="shared" ref="K161:K163" si="8">SUM(G161*I161)</f>
        <v>0</v>
      </c>
    </row>
    <row r="162" spans="1:11" ht="108" customHeight="1">
      <c r="A162" s="60" t="s">
        <v>157</v>
      </c>
      <c r="B162" s="11"/>
      <c r="C162" s="145" t="s">
        <v>178</v>
      </c>
      <c r="D162" s="16"/>
      <c r="E162" s="59"/>
      <c r="F162" s="59"/>
      <c r="G162" s="89"/>
      <c r="H162" s="13"/>
      <c r="I162" s="79"/>
      <c r="J162" s="55"/>
      <c r="K162" s="55">
        <f t="shared" si="8"/>
        <v>0</v>
      </c>
    </row>
    <row r="163" spans="1:11" ht="21" customHeight="1">
      <c r="A163" s="60"/>
      <c r="B163" s="11"/>
      <c r="C163" s="122" t="s">
        <v>184</v>
      </c>
      <c r="D163" s="13"/>
      <c r="E163" s="50" t="s">
        <v>174</v>
      </c>
      <c r="F163" s="51"/>
      <c r="G163" s="90">
        <v>16</v>
      </c>
      <c r="H163" s="16"/>
      <c r="I163" s="75"/>
      <c r="J163" s="52"/>
      <c r="K163" s="52">
        <f t="shared" si="8"/>
        <v>0</v>
      </c>
    </row>
    <row r="164" spans="1:11">
      <c r="I164" s="77"/>
      <c r="J164" s="77"/>
      <c r="K164" s="77"/>
    </row>
    <row r="165" spans="1:11">
      <c r="A165" s="182" t="s">
        <v>117</v>
      </c>
      <c r="B165" s="182"/>
      <c r="C165" s="182"/>
      <c r="D165" s="182"/>
      <c r="E165" s="182"/>
      <c r="F165" s="56"/>
      <c r="G165" s="183">
        <f>SUM(K159:K164)</f>
        <v>0</v>
      </c>
      <c r="H165" s="183"/>
      <c r="I165" s="183"/>
      <c r="J165" s="183"/>
      <c r="K165" s="183"/>
    </row>
    <row r="166" spans="1:11">
      <c r="K166" s="77"/>
    </row>
    <row r="167" spans="1:11">
      <c r="A167" s="184" t="s">
        <v>158</v>
      </c>
      <c r="B167" s="184"/>
      <c r="C167" s="184"/>
      <c r="D167" s="184"/>
      <c r="E167" s="184"/>
      <c r="F167" s="184"/>
      <c r="G167" s="184"/>
      <c r="H167" s="184"/>
      <c r="I167" s="184"/>
      <c r="J167" s="184"/>
      <c r="K167" s="184"/>
    </row>
    <row r="168" spans="1:11">
      <c r="A168" s="184"/>
      <c r="B168" s="184"/>
      <c r="C168" s="184"/>
      <c r="D168" s="184"/>
      <c r="E168" s="184"/>
      <c r="F168" s="184"/>
      <c r="G168" s="184"/>
      <c r="H168" s="184"/>
      <c r="I168" s="184"/>
      <c r="J168" s="184"/>
      <c r="K168" s="184"/>
    </row>
    <row r="169" spans="1:11">
      <c r="A169" s="185" t="s">
        <v>167</v>
      </c>
      <c r="B169" s="185"/>
      <c r="C169" s="185"/>
      <c r="D169" s="185"/>
      <c r="E169" s="185"/>
      <c r="F169" s="185"/>
      <c r="G169" s="185"/>
      <c r="H169" s="185"/>
      <c r="I169" s="185"/>
      <c r="J169" s="185"/>
      <c r="K169" s="185"/>
    </row>
    <row r="170" spans="1:11">
      <c r="A170" s="57"/>
      <c r="B170" s="37"/>
      <c r="C170" s="37"/>
      <c r="D170" s="37"/>
      <c r="E170" s="57"/>
      <c r="F170" s="57"/>
      <c r="G170" s="96"/>
      <c r="H170" s="37"/>
      <c r="I170" s="71"/>
      <c r="J170" s="71"/>
      <c r="K170" s="71"/>
    </row>
    <row r="171" spans="1:11" ht="88.9" customHeight="1">
      <c r="A171" s="60" t="s">
        <v>76</v>
      </c>
      <c r="B171" s="11"/>
      <c r="C171" s="186" t="s">
        <v>119</v>
      </c>
      <c r="D171" s="186"/>
      <c r="E171" s="186"/>
      <c r="F171" s="186"/>
      <c r="G171" s="186"/>
      <c r="H171" s="186"/>
      <c r="I171" s="186"/>
      <c r="J171" s="186"/>
      <c r="K171" s="186"/>
    </row>
    <row r="172" spans="1:11" ht="12" customHeight="1">
      <c r="A172" s="60"/>
      <c r="B172" s="11"/>
      <c r="C172" s="36"/>
      <c r="D172" s="36"/>
      <c r="E172" s="58"/>
      <c r="F172" s="58"/>
      <c r="G172" s="58"/>
      <c r="H172" s="36"/>
      <c r="I172" s="58"/>
      <c r="J172" s="58"/>
      <c r="K172" s="58"/>
    </row>
    <row r="173" spans="1:11" ht="15" customHeight="1">
      <c r="A173" s="187" t="s">
        <v>22</v>
      </c>
      <c r="B173" s="69"/>
      <c r="C173" s="178" t="s">
        <v>15</v>
      </c>
      <c r="D173" s="69"/>
      <c r="E173" s="177" t="s">
        <v>29</v>
      </c>
      <c r="F173" s="99"/>
      <c r="G173" s="178" t="s">
        <v>16</v>
      </c>
      <c r="H173" s="69"/>
      <c r="I173" s="177" t="s">
        <v>30</v>
      </c>
      <c r="J173" s="69"/>
      <c r="K173" s="177" t="s">
        <v>25</v>
      </c>
    </row>
    <row r="174" spans="1:11">
      <c r="A174" s="187"/>
      <c r="B174" s="69"/>
      <c r="C174" s="178"/>
      <c r="D174" s="69"/>
      <c r="E174" s="178"/>
      <c r="F174" s="99"/>
      <c r="G174" s="178"/>
      <c r="H174" s="69"/>
      <c r="I174" s="178"/>
      <c r="J174" s="69"/>
      <c r="K174" s="178"/>
    </row>
    <row r="176" spans="1:11">
      <c r="C176" s="40" t="s">
        <v>121</v>
      </c>
    </row>
    <row r="177" spans="1:11" ht="11.45" customHeight="1">
      <c r="C177" s="40"/>
    </row>
    <row r="178" spans="1:11" ht="17.25" customHeight="1">
      <c r="C178" s="192" t="s">
        <v>179</v>
      </c>
      <c r="D178" s="193"/>
      <c r="E178" s="193"/>
      <c r="F178" s="193"/>
      <c r="G178" s="193"/>
      <c r="H178" s="193"/>
      <c r="I178" s="194"/>
    </row>
    <row r="180" spans="1:11" ht="79.5" customHeight="1">
      <c r="A180" s="60" t="s">
        <v>63</v>
      </c>
      <c r="B180" s="11"/>
      <c r="C180" s="138" t="s">
        <v>123</v>
      </c>
      <c r="D180" s="16"/>
      <c r="E180" s="59"/>
      <c r="F180" s="59"/>
      <c r="G180" s="89"/>
      <c r="H180" s="13"/>
      <c r="I180" s="74"/>
      <c r="J180" s="59"/>
      <c r="K180" s="59"/>
    </row>
    <row r="181" spans="1:11" ht="16.149999999999999" customHeight="1">
      <c r="A181" s="60"/>
      <c r="B181" s="11"/>
      <c r="C181" s="123" t="s">
        <v>120</v>
      </c>
      <c r="D181" s="13"/>
      <c r="E181" s="50" t="s">
        <v>83</v>
      </c>
      <c r="F181" s="51"/>
      <c r="G181" s="90">
        <v>1</v>
      </c>
      <c r="H181" s="16"/>
      <c r="I181" s="75"/>
      <c r="J181" s="52"/>
      <c r="K181" s="52">
        <f>SUM(G181*I181)</f>
        <v>0</v>
      </c>
    </row>
    <row r="182" spans="1:11">
      <c r="I182" s="77"/>
      <c r="J182" s="77"/>
      <c r="K182" s="55">
        <f t="shared" ref="K182:K204" si="9">SUM(G182*I182)</f>
        <v>0</v>
      </c>
    </row>
    <row r="183" spans="1:11" ht="79.5" customHeight="1">
      <c r="A183" s="60" t="s">
        <v>62</v>
      </c>
      <c r="B183" s="11"/>
      <c r="C183" s="138" t="s">
        <v>220</v>
      </c>
      <c r="D183" s="16"/>
      <c r="E183" s="59"/>
      <c r="F183" s="59"/>
      <c r="G183" s="89"/>
      <c r="H183" s="13"/>
      <c r="I183" s="74"/>
      <c r="J183" s="59"/>
      <c r="K183" s="55">
        <f t="shared" si="9"/>
        <v>0</v>
      </c>
    </row>
    <row r="184" spans="1:11" ht="16.149999999999999" customHeight="1">
      <c r="A184" s="60"/>
      <c r="B184" s="11"/>
      <c r="C184" s="123"/>
      <c r="D184" s="13"/>
      <c r="E184" s="50" t="s">
        <v>83</v>
      </c>
      <c r="F184" s="51"/>
      <c r="G184" s="90">
        <v>1</v>
      </c>
      <c r="H184" s="16"/>
      <c r="I184" s="75"/>
      <c r="J184" s="52"/>
      <c r="K184" s="52">
        <f t="shared" si="9"/>
        <v>0</v>
      </c>
    </row>
    <row r="185" spans="1:11" ht="16.149999999999999" customHeight="1">
      <c r="A185" s="60"/>
      <c r="B185" s="11"/>
      <c r="C185" s="123"/>
      <c r="D185" s="13"/>
      <c r="E185" s="50"/>
      <c r="F185" s="51"/>
      <c r="G185" s="147"/>
      <c r="H185" s="148"/>
      <c r="I185" s="149"/>
      <c r="J185" s="150"/>
      <c r="K185" s="53">
        <f t="shared" si="9"/>
        <v>0</v>
      </c>
    </row>
    <row r="186" spans="1:11" ht="93.75" customHeight="1">
      <c r="A186" s="60" t="s">
        <v>66</v>
      </c>
      <c r="B186" s="11"/>
      <c r="C186" s="102" t="s">
        <v>181</v>
      </c>
      <c r="D186" s="16"/>
      <c r="E186" s="50" t="s">
        <v>83</v>
      </c>
      <c r="F186" s="51"/>
      <c r="G186" s="90">
        <v>1</v>
      </c>
      <c r="H186" s="16"/>
      <c r="I186" s="75"/>
      <c r="J186" s="52"/>
      <c r="K186" s="52">
        <f t="shared" si="9"/>
        <v>0</v>
      </c>
    </row>
    <row r="187" spans="1:11">
      <c r="I187" s="77"/>
      <c r="J187" s="77"/>
      <c r="K187" s="53">
        <f t="shared" si="9"/>
        <v>0</v>
      </c>
    </row>
    <row r="188" spans="1:11" ht="210">
      <c r="A188" s="60" t="s">
        <v>79</v>
      </c>
      <c r="B188" s="11"/>
      <c r="C188" s="138" t="s">
        <v>255</v>
      </c>
      <c r="D188" s="16"/>
      <c r="E188" s="50" t="s">
        <v>83</v>
      </c>
      <c r="F188" s="51"/>
      <c r="G188" s="90">
        <v>1</v>
      </c>
      <c r="H188" s="16"/>
      <c r="I188" s="75"/>
      <c r="J188" s="52"/>
      <c r="K188" s="52">
        <f t="shared" si="9"/>
        <v>0</v>
      </c>
    </row>
    <row r="189" spans="1:11">
      <c r="I189" s="77"/>
      <c r="J189" s="77"/>
      <c r="K189" s="53">
        <f t="shared" si="9"/>
        <v>0</v>
      </c>
    </row>
    <row r="190" spans="1:11" ht="60">
      <c r="A190" s="60" t="s">
        <v>118</v>
      </c>
      <c r="B190" s="11"/>
      <c r="C190" s="138" t="s">
        <v>124</v>
      </c>
      <c r="D190" s="16"/>
      <c r="E190" s="50" t="s">
        <v>83</v>
      </c>
      <c r="F190" s="51"/>
      <c r="G190" s="90">
        <v>1</v>
      </c>
      <c r="H190" s="16"/>
      <c r="I190" s="75"/>
      <c r="J190" s="52"/>
      <c r="K190" s="52">
        <f t="shared" si="9"/>
        <v>0</v>
      </c>
    </row>
    <row r="191" spans="1:11">
      <c r="I191" s="77"/>
      <c r="J191" s="77"/>
      <c r="K191" s="53">
        <f t="shared" si="9"/>
        <v>0</v>
      </c>
    </row>
    <row r="192" spans="1:11" ht="75">
      <c r="A192" s="60" t="s">
        <v>159</v>
      </c>
      <c r="B192" s="11"/>
      <c r="C192" s="146" t="s">
        <v>125</v>
      </c>
      <c r="D192" s="16"/>
      <c r="E192" s="50" t="s">
        <v>83</v>
      </c>
      <c r="F192" s="51"/>
      <c r="G192" s="90">
        <v>1</v>
      </c>
      <c r="H192" s="16"/>
      <c r="I192" s="75"/>
      <c r="J192" s="52"/>
      <c r="K192" s="52">
        <f t="shared" si="9"/>
        <v>0</v>
      </c>
    </row>
    <row r="193" spans="1:11">
      <c r="A193" s="60"/>
      <c r="B193" s="11"/>
      <c r="C193" s="41"/>
      <c r="D193" s="16"/>
      <c r="E193" s="50"/>
      <c r="F193" s="51"/>
      <c r="G193" s="88"/>
      <c r="H193" s="14"/>
      <c r="I193" s="93"/>
      <c r="J193" s="53"/>
      <c r="K193" s="53">
        <f t="shared" si="9"/>
        <v>0</v>
      </c>
    </row>
    <row r="194" spans="1:11" ht="96.75" customHeight="1">
      <c r="A194" s="60" t="s">
        <v>160</v>
      </c>
      <c r="B194" s="11"/>
      <c r="C194" s="146" t="s">
        <v>180</v>
      </c>
      <c r="D194" s="16"/>
      <c r="E194" s="50" t="s">
        <v>83</v>
      </c>
      <c r="F194" s="51"/>
      <c r="G194" s="90">
        <v>1</v>
      </c>
      <c r="H194" s="16"/>
      <c r="I194" s="75"/>
      <c r="J194" s="52"/>
      <c r="K194" s="52">
        <f t="shared" si="9"/>
        <v>0</v>
      </c>
    </row>
    <row r="195" spans="1:11">
      <c r="I195" s="77"/>
      <c r="J195" s="77"/>
      <c r="K195" s="53">
        <f t="shared" si="9"/>
        <v>0</v>
      </c>
    </row>
    <row r="196" spans="1:11" ht="45">
      <c r="A196" s="60" t="s">
        <v>161</v>
      </c>
      <c r="B196" s="11"/>
      <c r="C196" s="146" t="s">
        <v>129</v>
      </c>
      <c r="D196" s="16"/>
      <c r="E196" s="50" t="s">
        <v>83</v>
      </c>
      <c r="F196" s="51"/>
      <c r="G196" s="90">
        <v>1</v>
      </c>
      <c r="H196" s="16"/>
      <c r="I196" s="75"/>
      <c r="J196" s="52"/>
      <c r="K196" s="52">
        <f t="shared" si="9"/>
        <v>0</v>
      </c>
    </row>
    <row r="197" spans="1:11">
      <c r="I197" s="77"/>
      <c r="J197" s="77"/>
      <c r="K197" s="53">
        <f t="shared" si="9"/>
        <v>0</v>
      </c>
    </row>
    <row r="198" spans="1:11" ht="60">
      <c r="A198" s="60" t="s">
        <v>162</v>
      </c>
      <c r="B198" s="11"/>
      <c r="C198" s="146" t="s">
        <v>221</v>
      </c>
      <c r="D198" s="16"/>
      <c r="E198" s="50" t="s">
        <v>83</v>
      </c>
      <c r="F198" s="51"/>
      <c r="G198" s="90">
        <v>1</v>
      </c>
      <c r="H198" s="16"/>
      <c r="I198" s="75"/>
      <c r="J198" s="52"/>
      <c r="K198" s="52">
        <f t="shared" si="9"/>
        <v>0</v>
      </c>
    </row>
    <row r="199" spans="1:11">
      <c r="I199" s="77"/>
      <c r="J199" s="77"/>
      <c r="K199" s="53">
        <f t="shared" si="9"/>
        <v>0</v>
      </c>
    </row>
    <row r="200" spans="1:11" ht="60">
      <c r="A200" s="60" t="s">
        <v>163</v>
      </c>
      <c r="B200" s="11"/>
      <c r="C200" s="146" t="s">
        <v>146</v>
      </c>
      <c r="D200" s="16"/>
      <c r="E200" s="50" t="s">
        <v>83</v>
      </c>
      <c r="F200" s="51"/>
      <c r="G200" s="90">
        <v>1</v>
      </c>
      <c r="H200" s="16"/>
      <c r="I200" s="75"/>
      <c r="J200" s="52"/>
      <c r="K200" s="52">
        <f t="shared" si="9"/>
        <v>0</v>
      </c>
    </row>
    <row r="201" spans="1:11">
      <c r="I201" s="77"/>
      <c r="J201" s="77"/>
      <c r="K201" s="53">
        <f t="shared" si="9"/>
        <v>0</v>
      </c>
    </row>
    <row r="202" spans="1:11" ht="135">
      <c r="A202" s="60" t="s">
        <v>164</v>
      </c>
      <c r="B202" s="11"/>
      <c r="C202" s="121" t="s">
        <v>130</v>
      </c>
      <c r="D202" s="16"/>
      <c r="E202" s="50" t="s">
        <v>83</v>
      </c>
      <c r="F202" s="51"/>
      <c r="G202" s="90">
        <v>1</v>
      </c>
      <c r="H202" s="16"/>
      <c r="I202" s="75"/>
      <c r="J202" s="52"/>
      <c r="K202" s="52">
        <f t="shared" si="9"/>
        <v>0</v>
      </c>
    </row>
    <row r="203" spans="1:11">
      <c r="A203" s="60"/>
      <c r="B203" s="11"/>
      <c r="C203" s="39"/>
      <c r="D203" s="16"/>
      <c r="E203" s="50"/>
      <c r="F203" s="48"/>
      <c r="G203" s="88"/>
      <c r="H203" s="91"/>
      <c r="I203" s="92"/>
      <c r="J203" s="88"/>
      <c r="K203" s="53">
        <f t="shared" si="9"/>
        <v>0</v>
      </c>
    </row>
    <row r="204" spans="1:11" ht="60">
      <c r="A204" s="60" t="s">
        <v>165</v>
      </c>
      <c r="B204" s="11"/>
      <c r="C204" s="151" t="s">
        <v>147</v>
      </c>
      <c r="D204" s="16"/>
      <c r="E204" s="50" t="s">
        <v>83</v>
      </c>
      <c r="F204" s="51"/>
      <c r="G204" s="90">
        <v>1</v>
      </c>
      <c r="H204" s="16"/>
      <c r="I204" s="75"/>
      <c r="J204" s="52"/>
      <c r="K204" s="52">
        <f t="shared" si="9"/>
        <v>0</v>
      </c>
    </row>
    <row r="205" spans="1:11">
      <c r="A205" s="60"/>
      <c r="B205" s="11"/>
      <c r="C205" s="42"/>
      <c r="D205" s="13"/>
      <c r="E205" s="97"/>
      <c r="F205" s="54"/>
      <c r="G205" s="89"/>
      <c r="H205" s="13"/>
      <c r="I205" s="73"/>
      <c r="J205" s="59"/>
      <c r="K205" s="55"/>
    </row>
    <row r="206" spans="1:11">
      <c r="A206" s="182" t="s">
        <v>131</v>
      </c>
      <c r="B206" s="182"/>
      <c r="C206" s="182"/>
      <c r="D206" s="182"/>
      <c r="E206" s="182"/>
      <c r="F206" s="56"/>
      <c r="G206" s="183">
        <f>SUM(K180:K204)</f>
        <v>0</v>
      </c>
      <c r="H206" s="183"/>
      <c r="I206" s="183"/>
      <c r="J206" s="183"/>
      <c r="K206" s="183"/>
    </row>
    <row r="207" spans="1:11">
      <c r="A207" s="124"/>
      <c r="B207" s="124"/>
      <c r="C207" s="124"/>
      <c r="D207" s="124"/>
      <c r="E207" s="124"/>
      <c r="F207" s="125"/>
      <c r="G207" s="126"/>
      <c r="H207" s="126"/>
      <c r="I207" s="126"/>
      <c r="J207" s="126"/>
      <c r="K207" s="126"/>
    </row>
    <row r="208" spans="1:11">
      <c r="A208" s="181" t="s">
        <v>166</v>
      </c>
      <c r="B208" s="181"/>
      <c r="C208" s="181"/>
      <c r="D208" s="181"/>
      <c r="E208" s="181"/>
      <c r="F208" s="181"/>
      <c r="G208" s="181"/>
      <c r="H208" s="181"/>
      <c r="I208" s="181"/>
      <c r="J208" s="181"/>
      <c r="K208" s="181"/>
    </row>
    <row r="209" spans="1:11">
      <c r="A209" s="181"/>
      <c r="B209" s="181"/>
      <c r="C209" s="181"/>
      <c r="D209" s="181"/>
      <c r="E209" s="181"/>
      <c r="F209" s="181"/>
      <c r="G209" s="181"/>
      <c r="H209" s="181"/>
      <c r="I209" s="181"/>
      <c r="J209" s="181"/>
      <c r="K209" s="181"/>
    </row>
    <row r="210" spans="1:11">
      <c r="A210" s="185" t="s">
        <v>132</v>
      </c>
      <c r="B210" s="185"/>
      <c r="C210" s="185"/>
      <c r="D210" s="185"/>
      <c r="E210" s="185"/>
      <c r="F210" s="185"/>
      <c r="G210" s="185"/>
      <c r="H210" s="185"/>
      <c r="I210" s="185"/>
      <c r="J210" s="185"/>
      <c r="K210" s="185"/>
    </row>
    <row r="211" spans="1:11">
      <c r="A211" s="57"/>
      <c r="B211" s="37"/>
      <c r="C211" s="37"/>
      <c r="D211" s="37"/>
      <c r="E211" s="57"/>
      <c r="F211" s="57"/>
      <c r="G211" s="96"/>
      <c r="H211" s="37"/>
      <c r="I211" s="71"/>
      <c r="J211" s="71"/>
      <c r="K211" s="71"/>
    </row>
    <row r="212" spans="1:11" ht="111" customHeight="1">
      <c r="A212" s="60" t="s">
        <v>77</v>
      </c>
      <c r="B212" s="11"/>
      <c r="C212" s="186" t="s">
        <v>133</v>
      </c>
      <c r="D212" s="186"/>
      <c r="E212" s="186"/>
      <c r="F212" s="186"/>
      <c r="G212" s="186"/>
      <c r="H212" s="186"/>
      <c r="I212" s="186"/>
      <c r="J212" s="186"/>
      <c r="K212" s="186"/>
    </row>
    <row r="213" spans="1:11" ht="12" customHeight="1">
      <c r="A213" s="60"/>
      <c r="B213" s="11"/>
      <c r="C213" s="36"/>
      <c r="D213" s="36"/>
      <c r="E213" s="58"/>
      <c r="F213" s="58"/>
      <c r="G213" s="58"/>
      <c r="H213" s="36"/>
      <c r="I213" s="58"/>
      <c r="J213" s="58"/>
      <c r="K213" s="58"/>
    </row>
    <row r="214" spans="1:11" ht="15" customHeight="1">
      <c r="A214" s="187" t="s">
        <v>22</v>
      </c>
      <c r="B214" s="69"/>
      <c r="C214" s="178" t="s">
        <v>15</v>
      </c>
      <c r="D214" s="69"/>
      <c r="E214" s="177" t="s">
        <v>29</v>
      </c>
      <c r="F214" s="99"/>
      <c r="G214" s="178" t="s">
        <v>16</v>
      </c>
      <c r="H214" s="69"/>
      <c r="I214" s="177" t="s">
        <v>30</v>
      </c>
      <c r="J214" s="69"/>
      <c r="K214" s="177" t="s">
        <v>25</v>
      </c>
    </row>
    <row r="215" spans="1:11">
      <c r="A215" s="187"/>
      <c r="B215" s="69"/>
      <c r="C215" s="178"/>
      <c r="D215" s="69"/>
      <c r="E215" s="178"/>
      <c r="F215" s="99"/>
      <c r="G215" s="178"/>
      <c r="H215" s="69"/>
      <c r="I215" s="178"/>
      <c r="J215" s="69"/>
      <c r="K215" s="178"/>
    </row>
    <row r="217" spans="1:11">
      <c r="C217" s="40" t="s">
        <v>121</v>
      </c>
    </row>
    <row r="218" spans="1:11">
      <c r="C218" s="40"/>
    </row>
    <row r="219" spans="1:11" ht="152.25" customHeight="1">
      <c r="A219" s="60" t="s">
        <v>60</v>
      </c>
      <c r="B219" s="11"/>
      <c r="C219" s="43" t="s">
        <v>182</v>
      </c>
      <c r="D219" s="16"/>
      <c r="E219" s="50" t="s">
        <v>83</v>
      </c>
      <c r="F219" s="51"/>
      <c r="G219" s="90">
        <v>1</v>
      </c>
      <c r="H219" s="16"/>
      <c r="I219" s="75"/>
      <c r="J219" s="52"/>
      <c r="K219" s="52">
        <f>SUM(G219*I219)</f>
        <v>0</v>
      </c>
    </row>
    <row r="220" spans="1:11">
      <c r="A220" s="60"/>
      <c r="B220" s="11"/>
      <c r="C220" s="43"/>
      <c r="D220" s="16"/>
      <c r="E220" s="50"/>
      <c r="F220" s="48"/>
      <c r="G220" s="88"/>
      <c r="H220" s="14"/>
      <c r="I220" s="93"/>
      <c r="J220" s="53"/>
      <c r="K220" s="55">
        <f t="shared" ref="K220:K234" si="10">SUM(G220*I220)</f>
        <v>0</v>
      </c>
    </row>
    <row r="221" spans="1:11" ht="151.5" customHeight="1">
      <c r="A221" s="60" t="s">
        <v>61</v>
      </c>
      <c r="B221" s="11"/>
      <c r="C221" s="43" t="s">
        <v>183</v>
      </c>
      <c r="D221" s="16"/>
      <c r="E221" s="50" t="s">
        <v>83</v>
      </c>
      <c r="F221" s="51"/>
      <c r="G221" s="90">
        <v>1</v>
      </c>
      <c r="H221" s="16"/>
      <c r="I221" s="75"/>
      <c r="J221" s="52"/>
      <c r="K221" s="52">
        <f t="shared" si="10"/>
        <v>0</v>
      </c>
    </row>
    <row r="222" spans="1:11">
      <c r="I222" s="77"/>
      <c r="J222" s="77"/>
      <c r="K222" s="55">
        <f t="shared" si="10"/>
        <v>0</v>
      </c>
    </row>
    <row r="223" spans="1:11" ht="90">
      <c r="A223" s="60" t="s">
        <v>80</v>
      </c>
      <c r="B223" s="11"/>
      <c r="C223" s="152" t="s">
        <v>224</v>
      </c>
      <c r="D223" s="16"/>
      <c r="E223" s="50" t="s">
        <v>83</v>
      </c>
      <c r="F223" s="51"/>
      <c r="G223" s="90">
        <v>1</v>
      </c>
      <c r="H223" s="16"/>
      <c r="I223" s="75"/>
      <c r="J223" s="52"/>
      <c r="K223" s="52">
        <f t="shared" si="10"/>
        <v>0</v>
      </c>
    </row>
    <row r="224" spans="1:11">
      <c r="A224" s="60"/>
      <c r="B224" s="11"/>
      <c r="C224" s="44"/>
      <c r="D224" s="16"/>
      <c r="E224" s="50"/>
      <c r="F224" s="48"/>
      <c r="G224" s="88"/>
      <c r="H224" s="14"/>
      <c r="I224" s="93"/>
      <c r="J224" s="53"/>
      <c r="K224" s="55">
        <f t="shared" si="10"/>
        <v>0</v>
      </c>
    </row>
    <row r="225" spans="1:11" ht="95.25" customHeight="1">
      <c r="A225" s="60" t="s">
        <v>81</v>
      </c>
      <c r="B225" s="11"/>
      <c r="C225" s="120" t="s">
        <v>134</v>
      </c>
      <c r="D225" s="16"/>
      <c r="E225" s="50" t="s">
        <v>83</v>
      </c>
      <c r="F225" s="51"/>
      <c r="G225" s="90">
        <v>1</v>
      </c>
      <c r="H225" s="16"/>
      <c r="I225" s="75"/>
      <c r="J225" s="52"/>
      <c r="K225" s="52">
        <f t="shared" si="10"/>
        <v>0</v>
      </c>
    </row>
    <row r="226" spans="1:11">
      <c r="I226" s="77"/>
      <c r="J226" s="77"/>
      <c r="K226" s="52">
        <f t="shared" si="10"/>
        <v>0</v>
      </c>
    </row>
    <row r="227" spans="1:11" ht="90">
      <c r="A227" s="60" t="s">
        <v>122</v>
      </c>
      <c r="B227" s="11"/>
      <c r="C227" s="120" t="s">
        <v>135</v>
      </c>
      <c r="D227" s="16"/>
      <c r="E227" s="50" t="s">
        <v>83</v>
      </c>
      <c r="F227" s="51"/>
      <c r="G227" s="90">
        <v>3</v>
      </c>
      <c r="H227" s="16"/>
      <c r="I227" s="75"/>
      <c r="J227" s="52"/>
      <c r="K227" s="52">
        <f t="shared" si="10"/>
        <v>0</v>
      </c>
    </row>
    <row r="228" spans="1:11">
      <c r="I228" s="77"/>
      <c r="J228" s="77"/>
      <c r="K228" s="55">
        <f t="shared" si="10"/>
        <v>0</v>
      </c>
    </row>
    <row r="229" spans="1:11" ht="90">
      <c r="A229" s="60" t="s">
        <v>126</v>
      </c>
      <c r="B229" s="11"/>
      <c r="C229" s="120" t="s">
        <v>223</v>
      </c>
      <c r="D229" s="16"/>
      <c r="E229" s="50" t="s">
        <v>83</v>
      </c>
      <c r="F229" s="51"/>
      <c r="G229" s="90">
        <v>3</v>
      </c>
      <c r="H229" s="16"/>
      <c r="I229" s="75"/>
      <c r="J229" s="52"/>
      <c r="K229" s="52">
        <f t="shared" si="10"/>
        <v>0</v>
      </c>
    </row>
    <row r="230" spans="1:11">
      <c r="I230" s="77"/>
      <c r="J230" s="77"/>
      <c r="K230" s="55">
        <f t="shared" si="10"/>
        <v>0</v>
      </c>
    </row>
    <row r="231" spans="1:11" ht="168" customHeight="1">
      <c r="A231" s="60" t="s">
        <v>127</v>
      </c>
      <c r="B231" s="11"/>
      <c r="C231" s="120" t="s">
        <v>222</v>
      </c>
      <c r="D231" s="16"/>
      <c r="E231" s="50"/>
      <c r="F231" s="51"/>
      <c r="G231" s="89"/>
      <c r="H231" s="13"/>
      <c r="I231" s="78"/>
      <c r="J231" s="55"/>
      <c r="K231" s="55">
        <f t="shared" si="10"/>
        <v>0</v>
      </c>
    </row>
    <row r="232" spans="1:11">
      <c r="A232" s="60"/>
      <c r="B232" s="11"/>
      <c r="C232" s="123" t="s">
        <v>185</v>
      </c>
      <c r="D232" s="13"/>
      <c r="E232" s="50" t="s">
        <v>83</v>
      </c>
      <c r="F232" s="51"/>
      <c r="G232" s="90">
        <v>1</v>
      </c>
      <c r="H232" s="16"/>
      <c r="I232" s="75"/>
      <c r="J232" s="52"/>
      <c r="K232" s="52">
        <f t="shared" si="10"/>
        <v>0</v>
      </c>
    </row>
    <row r="233" spans="1:11">
      <c r="A233" s="60"/>
      <c r="B233" s="11"/>
      <c r="C233" s="120"/>
      <c r="D233" s="16"/>
      <c r="E233" s="50"/>
      <c r="F233" s="51"/>
      <c r="G233" s="88"/>
      <c r="H233" s="14"/>
      <c r="I233" s="93"/>
      <c r="J233" s="53"/>
      <c r="K233" s="53">
        <f t="shared" si="10"/>
        <v>0</v>
      </c>
    </row>
    <row r="234" spans="1:11" ht="36.75" customHeight="1">
      <c r="A234" s="60" t="s">
        <v>128</v>
      </c>
      <c r="B234" s="11"/>
      <c r="C234" s="64" t="s">
        <v>136</v>
      </c>
      <c r="D234" s="16"/>
      <c r="E234" s="50" t="s">
        <v>89</v>
      </c>
      <c r="F234" s="51"/>
      <c r="G234" s="90">
        <v>1</v>
      </c>
      <c r="H234" s="16"/>
      <c r="I234" s="75"/>
      <c r="J234" s="52"/>
      <c r="K234" s="52">
        <f t="shared" si="10"/>
        <v>0</v>
      </c>
    </row>
    <row r="235" spans="1:11">
      <c r="I235" s="77"/>
      <c r="J235" s="77"/>
      <c r="K235" s="77"/>
    </row>
    <row r="237" spans="1:11">
      <c r="A237" s="182" t="s">
        <v>137</v>
      </c>
      <c r="B237" s="182"/>
      <c r="C237" s="182"/>
      <c r="D237" s="182"/>
      <c r="E237" s="182"/>
      <c r="F237" s="56"/>
      <c r="G237" s="183">
        <f>SUM(K219:K235)</f>
        <v>0</v>
      </c>
      <c r="H237" s="183"/>
      <c r="I237" s="183"/>
      <c r="J237" s="183"/>
      <c r="K237" s="183"/>
    </row>
    <row r="238" spans="1:11">
      <c r="K238" s="77"/>
    </row>
    <row r="239" spans="1:11">
      <c r="A239" s="181" t="s">
        <v>240</v>
      </c>
      <c r="B239" s="181"/>
      <c r="C239" s="181"/>
      <c r="D239" s="181"/>
      <c r="E239" s="181"/>
      <c r="F239" s="181"/>
      <c r="G239" s="181"/>
      <c r="H239" s="181"/>
      <c r="I239" s="181"/>
      <c r="J239" s="181"/>
      <c r="K239" s="181"/>
    </row>
    <row r="240" spans="1:11">
      <c r="A240" s="181"/>
      <c r="B240" s="181"/>
      <c r="C240" s="181"/>
      <c r="D240" s="181"/>
      <c r="E240" s="181"/>
      <c r="F240" s="181"/>
      <c r="G240" s="181"/>
      <c r="H240" s="181"/>
      <c r="I240" s="181"/>
      <c r="J240" s="181"/>
      <c r="K240" s="181"/>
    </row>
    <row r="241" spans="1:11">
      <c r="A241" s="185" t="s">
        <v>132</v>
      </c>
      <c r="B241" s="185"/>
      <c r="C241" s="185"/>
      <c r="D241" s="185"/>
      <c r="E241" s="185"/>
      <c r="F241" s="185"/>
      <c r="G241" s="185"/>
      <c r="H241" s="185"/>
      <c r="I241" s="185"/>
      <c r="J241" s="185"/>
      <c r="K241" s="185"/>
    </row>
    <row r="242" spans="1:11" ht="33.75" customHeight="1">
      <c r="A242" s="60" t="s">
        <v>242</v>
      </c>
      <c r="B242" s="11"/>
      <c r="C242" s="186" t="s">
        <v>241</v>
      </c>
      <c r="D242" s="186"/>
      <c r="E242" s="186"/>
      <c r="F242" s="186"/>
      <c r="G242" s="186"/>
      <c r="H242" s="186"/>
      <c r="I242" s="186"/>
      <c r="J242" s="186"/>
      <c r="K242" s="186"/>
    </row>
    <row r="243" spans="1:11" ht="12" customHeight="1">
      <c r="A243" s="60"/>
      <c r="B243" s="11"/>
      <c r="C243" s="36"/>
      <c r="D243" s="36"/>
      <c r="E243" s="58"/>
      <c r="F243" s="58"/>
      <c r="G243" s="58"/>
      <c r="H243" s="36"/>
      <c r="I243" s="58"/>
      <c r="J243" s="58"/>
      <c r="K243" s="58"/>
    </row>
    <row r="244" spans="1:11" ht="15" customHeight="1">
      <c r="A244" s="187" t="s">
        <v>22</v>
      </c>
      <c r="B244" s="69"/>
      <c r="C244" s="178" t="s">
        <v>15</v>
      </c>
      <c r="D244" s="69"/>
      <c r="E244" s="177" t="s">
        <v>29</v>
      </c>
      <c r="F244" s="99"/>
      <c r="G244" s="178" t="s">
        <v>16</v>
      </c>
      <c r="H244" s="69"/>
      <c r="I244" s="177" t="s">
        <v>30</v>
      </c>
      <c r="J244" s="69"/>
      <c r="K244" s="177" t="s">
        <v>25</v>
      </c>
    </row>
    <row r="245" spans="1:11">
      <c r="A245" s="187"/>
      <c r="B245" s="69"/>
      <c r="C245" s="178"/>
      <c r="D245" s="69"/>
      <c r="E245" s="178"/>
      <c r="F245" s="99"/>
      <c r="G245" s="178"/>
      <c r="H245" s="69"/>
      <c r="I245" s="178"/>
      <c r="J245" s="69"/>
      <c r="K245" s="178"/>
    </row>
    <row r="247" spans="1:11" ht="178.5" customHeight="1">
      <c r="A247" s="60" t="s">
        <v>243</v>
      </c>
      <c r="B247" s="11"/>
      <c r="C247" s="157" t="s">
        <v>250</v>
      </c>
      <c r="D247" s="16"/>
      <c r="E247" s="50" t="s">
        <v>83</v>
      </c>
      <c r="F247" s="51"/>
      <c r="G247" s="90">
        <v>1</v>
      </c>
      <c r="H247" s="16"/>
      <c r="I247" s="75"/>
      <c r="J247" s="52"/>
      <c r="K247" s="52">
        <f>SUM(G247*I247)</f>
        <v>0</v>
      </c>
    </row>
    <row r="248" spans="1:11">
      <c r="K248" s="53">
        <f t="shared" ref="K248:K249" si="11">SUM(G248*I248)</f>
        <v>0</v>
      </c>
    </row>
    <row r="249" spans="1:11" ht="96" customHeight="1">
      <c r="A249" s="60" t="s">
        <v>244</v>
      </c>
      <c r="B249" s="11"/>
      <c r="C249" s="157" t="s">
        <v>246</v>
      </c>
      <c r="D249" s="16"/>
      <c r="E249" s="50" t="s">
        <v>84</v>
      </c>
      <c r="F249" s="51"/>
      <c r="G249" s="90">
        <v>40</v>
      </c>
      <c r="H249" s="16"/>
      <c r="I249" s="75"/>
      <c r="J249" s="52"/>
      <c r="K249" s="52">
        <f t="shared" si="11"/>
        <v>0</v>
      </c>
    </row>
    <row r="251" spans="1:11" ht="152.25" customHeight="1">
      <c r="A251" s="60" t="s">
        <v>245</v>
      </c>
      <c r="B251" s="11"/>
      <c r="C251" s="102" t="s">
        <v>249</v>
      </c>
      <c r="D251" s="16"/>
      <c r="E251" s="139" t="s">
        <v>208</v>
      </c>
      <c r="F251" s="90"/>
      <c r="G251" s="103"/>
      <c r="H251" s="111"/>
      <c r="I251" s="112"/>
      <c r="J251" s="90">
        <v>3500</v>
      </c>
      <c r="K251" s="141"/>
    </row>
    <row r="252" spans="1:11" ht="19.5" customHeight="1">
      <c r="A252" s="60"/>
      <c r="B252" s="11"/>
      <c r="C252" s="102"/>
      <c r="D252" s="13"/>
      <c r="E252" s="139"/>
      <c r="F252" s="89"/>
      <c r="G252" s="105"/>
      <c r="H252" s="114"/>
      <c r="I252" s="107"/>
      <c r="J252" s="89"/>
      <c r="K252" s="140"/>
    </row>
    <row r="253" spans="1:11">
      <c r="A253" s="182" t="s">
        <v>248</v>
      </c>
      <c r="B253" s="182"/>
      <c r="C253" s="182"/>
      <c r="D253" s="182"/>
      <c r="E253" s="182"/>
      <c r="F253" s="56"/>
      <c r="G253" s="183">
        <f>SUM(K247:K251)</f>
        <v>0</v>
      </c>
      <c r="H253" s="183"/>
      <c r="I253" s="183"/>
      <c r="J253" s="183"/>
      <c r="K253" s="183"/>
    </row>
    <row r="255" spans="1:11">
      <c r="A255" s="184" t="s">
        <v>32</v>
      </c>
      <c r="B255" s="184"/>
      <c r="C255" s="184"/>
      <c r="D255" s="184"/>
      <c r="E255" s="184"/>
      <c r="F255" s="184"/>
      <c r="G255" s="184"/>
      <c r="H255" s="184"/>
      <c r="I255" s="184"/>
      <c r="J255" s="184"/>
      <c r="K255" s="184"/>
    </row>
    <row r="256" spans="1:11">
      <c r="A256" s="184"/>
      <c r="B256" s="184"/>
      <c r="C256" s="184"/>
      <c r="D256" s="184"/>
      <c r="E256" s="184"/>
      <c r="F256" s="184"/>
      <c r="G256" s="184"/>
      <c r="H256" s="184"/>
      <c r="I256" s="184"/>
      <c r="J256" s="184"/>
      <c r="K256" s="184"/>
    </row>
    <row r="259" spans="1:11" ht="19.5" customHeight="1">
      <c r="A259" s="59" t="s">
        <v>17</v>
      </c>
      <c r="B259" s="13"/>
      <c r="C259" s="130" t="s">
        <v>138</v>
      </c>
      <c r="D259" s="16"/>
      <c r="E259" s="50"/>
      <c r="F259" s="196">
        <f>G39</f>
        <v>0</v>
      </c>
      <c r="G259" s="197"/>
      <c r="H259" s="197"/>
      <c r="I259" s="197"/>
      <c r="J259" s="197"/>
      <c r="K259" s="197"/>
    </row>
    <row r="260" spans="1:11">
      <c r="A260" s="132"/>
      <c r="B260" s="133"/>
      <c r="C260" s="133"/>
      <c r="D260" s="133"/>
      <c r="E260" s="132"/>
      <c r="F260" s="132"/>
      <c r="G260" s="134"/>
      <c r="H260" s="132"/>
      <c r="I260" s="132"/>
      <c r="J260" s="132"/>
      <c r="K260" s="132"/>
    </row>
    <row r="261" spans="1:11" ht="19.5" customHeight="1">
      <c r="A261" s="59" t="s">
        <v>68</v>
      </c>
      <c r="B261" s="13"/>
      <c r="C261" s="130" t="s">
        <v>26</v>
      </c>
      <c r="D261" s="16"/>
      <c r="E261" s="50"/>
      <c r="F261" s="196">
        <f>G71</f>
        <v>0</v>
      </c>
      <c r="G261" s="197"/>
      <c r="H261" s="197"/>
      <c r="I261" s="197"/>
      <c r="J261" s="197"/>
      <c r="K261" s="197"/>
    </row>
    <row r="262" spans="1:11">
      <c r="A262" s="132"/>
      <c r="B262" s="133"/>
      <c r="C262" s="133"/>
      <c r="D262" s="133"/>
      <c r="E262" s="132"/>
      <c r="F262" s="132"/>
      <c r="G262" s="134"/>
      <c r="H262" s="132"/>
      <c r="I262" s="132"/>
      <c r="J262" s="132"/>
      <c r="K262" s="132"/>
    </row>
    <row r="263" spans="1:11" ht="19.5" customHeight="1">
      <c r="A263" s="59" t="s">
        <v>71</v>
      </c>
      <c r="B263" s="13"/>
      <c r="C263" s="130" t="s">
        <v>28</v>
      </c>
      <c r="D263" s="16"/>
      <c r="E263" s="50"/>
      <c r="F263" s="196">
        <f>G90</f>
        <v>0</v>
      </c>
      <c r="G263" s="197"/>
      <c r="H263" s="197"/>
      <c r="I263" s="197"/>
      <c r="J263" s="197"/>
      <c r="K263" s="197"/>
    </row>
    <row r="264" spans="1:11">
      <c r="A264" s="132"/>
      <c r="B264" s="133"/>
      <c r="C264" s="133"/>
      <c r="D264" s="133"/>
      <c r="E264" s="132"/>
      <c r="F264" s="132"/>
      <c r="G264" s="134"/>
      <c r="H264" s="132"/>
      <c r="I264" s="132"/>
      <c r="J264" s="132"/>
      <c r="K264" s="132"/>
    </row>
    <row r="265" spans="1:11" ht="19.5" customHeight="1">
      <c r="A265" s="59" t="s">
        <v>72</v>
      </c>
      <c r="B265" s="13"/>
      <c r="C265" s="130" t="s">
        <v>139</v>
      </c>
      <c r="D265" s="16"/>
      <c r="E265" s="50"/>
      <c r="F265" s="196">
        <f>G107</f>
        <v>0</v>
      </c>
      <c r="G265" s="197"/>
      <c r="H265" s="197"/>
      <c r="I265" s="197"/>
      <c r="J265" s="197"/>
      <c r="K265" s="197"/>
    </row>
    <row r="266" spans="1:11">
      <c r="A266" s="132"/>
      <c r="B266" s="133"/>
      <c r="C266" s="133"/>
      <c r="D266" s="133"/>
      <c r="E266" s="132"/>
      <c r="F266" s="132"/>
      <c r="G266" s="134"/>
      <c r="H266" s="132"/>
      <c r="I266" s="132"/>
      <c r="J266" s="132"/>
      <c r="K266" s="132"/>
    </row>
    <row r="267" spans="1:11" ht="19.5" customHeight="1">
      <c r="A267" s="59" t="s">
        <v>73</v>
      </c>
      <c r="B267" s="13"/>
      <c r="C267" s="130" t="s">
        <v>31</v>
      </c>
      <c r="D267" s="16"/>
      <c r="E267" s="50"/>
      <c r="F267" s="196">
        <f>G125</f>
        <v>0</v>
      </c>
      <c r="G267" s="197"/>
      <c r="H267" s="197"/>
      <c r="I267" s="197"/>
      <c r="J267" s="197"/>
      <c r="K267" s="197"/>
    </row>
    <row r="268" spans="1:11">
      <c r="A268" s="132"/>
      <c r="B268" s="133"/>
      <c r="C268" s="133"/>
      <c r="D268" s="133"/>
      <c r="E268" s="132"/>
      <c r="F268" s="132"/>
      <c r="G268" s="134"/>
      <c r="H268" s="132"/>
      <c r="I268" s="132"/>
      <c r="J268" s="132"/>
      <c r="K268" s="132"/>
    </row>
    <row r="269" spans="1:11" ht="19.5" customHeight="1">
      <c r="A269" s="59" t="s">
        <v>74</v>
      </c>
      <c r="B269" s="13"/>
      <c r="C269" s="130" t="s">
        <v>239</v>
      </c>
      <c r="D269" s="16"/>
      <c r="E269" s="50"/>
      <c r="F269" s="196">
        <f>G150</f>
        <v>0</v>
      </c>
      <c r="G269" s="197"/>
      <c r="H269" s="197"/>
      <c r="I269" s="197"/>
      <c r="J269" s="197"/>
      <c r="K269" s="197"/>
    </row>
    <row r="270" spans="1:11">
      <c r="A270" s="132"/>
      <c r="B270" s="133"/>
      <c r="C270" s="133"/>
      <c r="D270" s="133"/>
      <c r="E270" s="132"/>
      <c r="F270" s="132"/>
      <c r="G270" s="134"/>
      <c r="H270" s="132"/>
      <c r="I270" s="132"/>
      <c r="J270" s="132"/>
      <c r="K270" s="132"/>
    </row>
    <row r="271" spans="1:11" ht="19.5" customHeight="1">
      <c r="A271" s="59" t="s">
        <v>75</v>
      </c>
      <c r="B271" s="13"/>
      <c r="C271" s="130" t="s">
        <v>140</v>
      </c>
      <c r="D271" s="16"/>
      <c r="E271" s="50"/>
      <c r="F271" s="196">
        <f>G165</f>
        <v>0</v>
      </c>
      <c r="G271" s="197"/>
      <c r="H271" s="197"/>
      <c r="I271" s="197"/>
      <c r="J271" s="197"/>
      <c r="K271" s="197"/>
    </row>
    <row r="272" spans="1:11">
      <c r="A272" s="132"/>
      <c r="B272" s="133"/>
      <c r="C272" s="133"/>
      <c r="D272" s="133"/>
      <c r="E272" s="132"/>
      <c r="F272" s="132"/>
      <c r="G272" s="134"/>
      <c r="H272" s="132"/>
      <c r="I272" s="132"/>
      <c r="J272" s="132"/>
      <c r="K272" s="132"/>
    </row>
    <row r="273" spans="1:11" ht="30" customHeight="1">
      <c r="A273" s="60" t="s">
        <v>76</v>
      </c>
      <c r="B273" s="13"/>
      <c r="C273" s="158" t="s">
        <v>141</v>
      </c>
      <c r="D273" s="16"/>
      <c r="E273" s="50"/>
      <c r="F273" s="196">
        <f>G206</f>
        <v>0</v>
      </c>
      <c r="G273" s="197"/>
      <c r="H273" s="197"/>
      <c r="I273" s="197"/>
      <c r="J273" s="197"/>
      <c r="K273" s="197"/>
    </row>
    <row r="274" spans="1:11">
      <c r="A274" s="132"/>
      <c r="B274" s="133"/>
      <c r="C274" s="133"/>
      <c r="D274" s="133"/>
      <c r="E274" s="132"/>
      <c r="F274" s="132"/>
      <c r="G274" s="134"/>
      <c r="H274" s="132"/>
      <c r="I274" s="132"/>
      <c r="J274" s="132"/>
      <c r="K274" s="132"/>
    </row>
    <row r="275" spans="1:11" ht="19.5" customHeight="1">
      <c r="A275" s="59" t="s">
        <v>77</v>
      </c>
      <c r="B275" s="13"/>
      <c r="C275" s="130" t="s">
        <v>142</v>
      </c>
      <c r="D275" s="16"/>
      <c r="E275" s="50"/>
      <c r="F275" s="196">
        <f>G237</f>
        <v>0</v>
      </c>
      <c r="G275" s="197"/>
      <c r="H275" s="197"/>
      <c r="I275" s="197"/>
      <c r="J275" s="197"/>
      <c r="K275" s="197"/>
    </row>
    <row r="276" spans="1:11" ht="15" customHeight="1">
      <c r="A276" s="67"/>
      <c r="B276" s="11"/>
      <c r="C276" s="66"/>
      <c r="D276" s="13"/>
      <c r="E276" s="65"/>
      <c r="F276" s="127"/>
      <c r="G276" s="128"/>
      <c r="H276" s="129"/>
      <c r="I276" s="129"/>
      <c r="J276" s="129"/>
      <c r="K276" s="129"/>
    </row>
    <row r="277" spans="1:11" ht="19.5" customHeight="1">
      <c r="A277" s="59" t="s">
        <v>242</v>
      </c>
      <c r="B277" s="13"/>
      <c r="C277" s="130" t="s">
        <v>247</v>
      </c>
      <c r="D277" s="16"/>
      <c r="E277" s="50"/>
      <c r="F277" s="196">
        <f>G253</f>
        <v>0</v>
      </c>
      <c r="G277" s="197"/>
      <c r="H277" s="197"/>
      <c r="I277" s="197"/>
      <c r="J277" s="197"/>
      <c r="K277" s="197"/>
    </row>
    <row r="278" spans="1:11" ht="19.5" customHeight="1">
      <c r="A278" s="67"/>
      <c r="B278" s="11"/>
      <c r="C278" s="66"/>
      <c r="D278" s="13"/>
      <c r="E278" s="65"/>
      <c r="F278" s="127"/>
      <c r="G278" s="128"/>
      <c r="H278" s="129"/>
      <c r="I278" s="129"/>
      <c r="J278" s="129"/>
      <c r="K278" s="129"/>
    </row>
    <row r="279" spans="1:11" ht="19.5" customHeight="1">
      <c r="A279" s="67"/>
      <c r="B279" s="11"/>
      <c r="C279" s="66"/>
      <c r="D279" s="13"/>
      <c r="E279" s="65"/>
      <c r="F279" s="136"/>
      <c r="G279" s="137"/>
      <c r="H279" s="67"/>
      <c r="I279" s="67"/>
      <c r="J279" s="67"/>
      <c r="K279" s="67"/>
    </row>
    <row r="280" spans="1:11" ht="15.75">
      <c r="C280" s="70" t="s">
        <v>144</v>
      </c>
      <c r="D280" s="133"/>
      <c r="E280" s="132"/>
      <c r="F280" s="199"/>
      <c r="G280" s="200"/>
      <c r="H280" s="200"/>
      <c r="I280" s="200"/>
      <c r="J280" s="200"/>
      <c r="K280" s="200"/>
    </row>
    <row r="281" spans="1:11" ht="15.75">
      <c r="C281" s="70"/>
      <c r="D281" s="133"/>
      <c r="E281" s="132"/>
      <c r="F281" s="132"/>
      <c r="G281" s="198"/>
      <c r="H281" s="198"/>
      <c r="I281" s="198"/>
      <c r="J281" s="198"/>
      <c r="K281" s="198"/>
    </row>
    <row r="282" spans="1:11" ht="15.75">
      <c r="C282" s="70" t="s">
        <v>143</v>
      </c>
      <c r="D282" s="133"/>
      <c r="E282" s="132"/>
      <c r="F282" s="199">
        <f>F280*1.25</f>
        <v>0</v>
      </c>
      <c r="G282" s="200"/>
      <c r="H282" s="200"/>
      <c r="I282" s="200"/>
      <c r="J282" s="200"/>
      <c r="K282" s="200"/>
    </row>
    <row r="283" spans="1:11">
      <c r="C283" s="40"/>
    </row>
  </sheetData>
  <sheetProtection password="CEE3" sheet="1" objects="1" scenarios="1" selectLockedCells="1"/>
  <mergeCells count="125">
    <mergeCell ref="G281:K281"/>
    <mergeCell ref="F280:K280"/>
    <mergeCell ref="F282:K282"/>
    <mergeCell ref="F271:K271"/>
    <mergeCell ref="F273:K273"/>
    <mergeCell ref="F275:K275"/>
    <mergeCell ref="F263:K263"/>
    <mergeCell ref="F265:K265"/>
    <mergeCell ref="F267:K267"/>
    <mergeCell ref="F269:K269"/>
    <mergeCell ref="F277:K277"/>
    <mergeCell ref="A237:E237"/>
    <mergeCell ref="G237:K237"/>
    <mergeCell ref="A255:K256"/>
    <mergeCell ref="F259:K259"/>
    <mergeCell ref="F261:K261"/>
    <mergeCell ref="C212:K212"/>
    <mergeCell ref="A214:A215"/>
    <mergeCell ref="C214:C215"/>
    <mergeCell ref="E214:E215"/>
    <mergeCell ref="G214:G215"/>
    <mergeCell ref="I214:I215"/>
    <mergeCell ref="K214:K215"/>
    <mergeCell ref="A241:K241"/>
    <mergeCell ref="C242:K242"/>
    <mergeCell ref="A244:A245"/>
    <mergeCell ref="C244:C245"/>
    <mergeCell ref="E244:E245"/>
    <mergeCell ref="G244:G245"/>
    <mergeCell ref="I244:I245"/>
    <mergeCell ref="K244:K245"/>
    <mergeCell ref="A253:E253"/>
    <mergeCell ref="G253:K253"/>
    <mergeCell ref="A206:E206"/>
    <mergeCell ref="G206:K206"/>
    <mergeCell ref="A208:K209"/>
    <mergeCell ref="A210:K210"/>
    <mergeCell ref="A173:A174"/>
    <mergeCell ref="C173:C174"/>
    <mergeCell ref="E173:E174"/>
    <mergeCell ref="G173:G174"/>
    <mergeCell ref="I173:I174"/>
    <mergeCell ref="A152:K153"/>
    <mergeCell ref="A154:K154"/>
    <mergeCell ref="C178:I178"/>
    <mergeCell ref="A129:J129"/>
    <mergeCell ref="A133:A134"/>
    <mergeCell ref="C133:C134"/>
    <mergeCell ref="E133:E134"/>
    <mergeCell ref="A127:K128"/>
    <mergeCell ref="C131:K131"/>
    <mergeCell ref="A165:E165"/>
    <mergeCell ref="G165:K165"/>
    <mergeCell ref="A167:K168"/>
    <mergeCell ref="A169:K169"/>
    <mergeCell ref="C171:K171"/>
    <mergeCell ref="C155:K155"/>
    <mergeCell ref="A156:A157"/>
    <mergeCell ref="C156:C157"/>
    <mergeCell ref="E156:E157"/>
    <mergeCell ref="G156:G157"/>
    <mergeCell ref="I156:I157"/>
    <mergeCell ref="K156:K157"/>
    <mergeCell ref="K173:K174"/>
    <mergeCell ref="G133:G134"/>
    <mergeCell ref="I133:I134"/>
    <mergeCell ref="A125:E125"/>
    <mergeCell ref="G125:K125"/>
    <mergeCell ref="A111:K111"/>
    <mergeCell ref="C113:K113"/>
    <mergeCell ref="A115:A116"/>
    <mergeCell ref="C115:C116"/>
    <mergeCell ref="E115:E116"/>
    <mergeCell ref="G115:G116"/>
    <mergeCell ref="I115:I116"/>
    <mergeCell ref="K115:K116"/>
    <mergeCell ref="C79:C80"/>
    <mergeCell ref="E79:E80"/>
    <mergeCell ref="G79:G80"/>
    <mergeCell ref="I79:I80"/>
    <mergeCell ref="K79:K80"/>
    <mergeCell ref="A107:E107"/>
    <mergeCell ref="G107:K107"/>
    <mergeCell ref="A109:K110"/>
    <mergeCell ref="A94:K94"/>
    <mergeCell ref="C96:K96"/>
    <mergeCell ref="A98:A99"/>
    <mergeCell ref="C98:C99"/>
    <mergeCell ref="E98:E99"/>
    <mergeCell ref="G98:G99"/>
    <mergeCell ref="I98:I99"/>
    <mergeCell ref="K98:K99"/>
    <mergeCell ref="A1:K2"/>
    <mergeCell ref="A3:K3"/>
    <mergeCell ref="C4:K4"/>
    <mergeCell ref="A6:A7"/>
    <mergeCell ref="C6:C7"/>
    <mergeCell ref="E6:E7"/>
    <mergeCell ref="G6:G7"/>
    <mergeCell ref="I6:I7"/>
    <mergeCell ref="K6:K7"/>
    <mergeCell ref="K133:K134"/>
    <mergeCell ref="A150:E150"/>
    <mergeCell ref="G150:K150"/>
    <mergeCell ref="A239:K240"/>
    <mergeCell ref="A39:E39"/>
    <mergeCell ref="G39:K39"/>
    <mergeCell ref="A42:K43"/>
    <mergeCell ref="A44:K44"/>
    <mergeCell ref="C46:K46"/>
    <mergeCell ref="K48:K49"/>
    <mergeCell ref="A71:E71"/>
    <mergeCell ref="G71:K71"/>
    <mergeCell ref="A48:A49"/>
    <mergeCell ref="C48:C49"/>
    <mergeCell ref="E48:E49"/>
    <mergeCell ref="G48:G49"/>
    <mergeCell ref="I48:I49"/>
    <mergeCell ref="A90:E90"/>
    <mergeCell ref="G90:K90"/>
    <mergeCell ref="A92:K93"/>
    <mergeCell ref="A73:K74"/>
    <mergeCell ref="A75:K75"/>
    <mergeCell ref="C77:K77"/>
    <mergeCell ref="A79:A80"/>
  </mergeCells>
  <pageMargins left="0.70866141732283472" right="0.70866141732283472" top="0.9055118110236221" bottom="0.55118110236220474" header="0.31496062992125984" footer="0.31496062992125984"/>
  <pageSetup paperSize="9" scale="84" orientation="portrait" verticalDpi="0" r:id="rId1"/>
  <headerFooter>
    <oddHeader xml:space="preserve">&amp;L&amp;"Times New Roman,Uobičajeno"&amp;9Lokacija: Zadar, 
S.Radića 30, suteren&amp;C&amp;"Times New Roman,Uobičajeno"&amp;9TROŠKOVNIK
Sanacija i prilagodba stana&amp;R&amp;"Times New Roman,Uobičajeno"&amp;9Šifra stana:    
Površina stana: 75,70 m² </oddHeader>
    <oddFooter>&amp;C&amp;8Stranica &amp;P od &amp;N</oddFooter>
  </headerFooter>
  <rowBreaks count="14" manualBreakCount="14">
    <brk id="18" max="10" man="1"/>
    <brk id="34" max="10" man="1"/>
    <brk id="55" max="10" man="1"/>
    <brk id="71" max="10" man="1"/>
    <brk id="86" max="10" man="1"/>
    <brk id="91" max="10" man="1"/>
    <brk id="107" max="10" man="1"/>
    <brk id="125" max="10" man="1"/>
    <brk id="150" max="10" man="1"/>
    <brk id="165" max="10" man="1"/>
    <brk id="188" max="10" man="1"/>
    <brk id="206" max="10" man="1"/>
    <brk id="237" max="10" man="1"/>
    <brk id="253"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1</vt:i4>
      </vt:variant>
    </vt:vector>
  </HeadingPairs>
  <TitlesOfParts>
    <vt:vector size="4" baseType="lpstr">
      <vt:lpstr>Naslovna</vt:lpstr>
      <vt:lpstr>Uvjeti</vt:lpstr>
      <vt:lpstr>troškovnik</vt:lpstr>
      <vt:lpstr>troškovnik!Podrucje_ispisa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Korisnik</dc:creator>
  <cp:lastModifiedBy>Saša Dolenac</cp:lastModifiedBy>
  <cp:lastPrinted>2019-10-21T09:53:21Z</cp:lastPrinted>
  <dcterms:created xsi:type="dcterms:W3CDTF">2014-12-31T09:41:39Z</dcterms:created>
  <dcterms:modified xsi:type="dcterms:W3CDTF">2020-03-27T10:14:36Z</dcterms:modified>
</cp:coreProperties>
</file>